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266" yWindow="65491" windowWidth="9720" windowHeight="6525" tabRatio="605" firstSheet="1" activeTab="2"/>
  </bookViews>
  <sheets>
    <sheet name="XXXXXX" sheetId="10" state="veryHidden" r:id="rId1"/>
    <sheet name="定時登録（国内）" sheetId="4" r:id="rId2"/>
    <sheet name="在外登録" sheetId="14" r:id="rId3"/>
    <sheet name="定時登録（国内外）" sheetId="15" r:id="rId4"/>
  </sheets>
  <definedNames>
    <definedName name="_xlnm.Print_Area" localSheetId="2">'在外登録'!$A$1:$G$50</definedName>
    <definedName name="_xlnm.Print_Area" localSheetId="1">'定時登録（国内）'!$A$1:$G$50</definedName>
    <definedName name="_xlnm.Print_Area" localSheetId="3">'定時登録（国内外）'!$A$1:$G$50</definedName>
  </definedNames>
  <calcPr calcId="162913"/>
</workbook>
</file>

<file path=xl/sharedStrings.xml><?xml version="1.0" encoding="utf-8"?>
<sst xmlns="http://schemas.openxmlformats.org/spreadsheetml/2006/main" count="186" uniqueCount="94">
  <si>
    <t>由良町</t>
    <rPh sb="0" eb="3">
      <t>ユラチョウ</t>
    </rPh>
    <phoneticPr fontId="2"/>
  </si>
  <si>
    <t>すさみ町</t>
    <rPh sb="0" eb="4">
      <t>スサミチョウ</t>
    </rPh>
    <phoneticPr fontId="2"/>
  </si>
  <si>
    <t>衆議院１区</t>
    <rPh sb="0" eb="3">
      <t>シュウギイン</t>
    </rPh>
    <rPh sb="4" eb="5">
      <t>ク</t>
    </rPh>
    <phoneticPr fontId="2"/>
  </si>
  <si>
    <t>増減率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</si>
  <si>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</si>
  <si>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>選　挙　人　名　簿　登　録　者　数　報　告　（　定　時　）</t>
    <rPh sb="0" eb="5">
      <t>センキョニン</t>
    </rPh>
    <rPh sb="6" eb="9">
      <t>メイボ</t>
    </rPh>
    <rPh sb="10" eb="15">
      <t>トウロクシャ</t>
    </rPh>
    <rPh sb="16" eb="17">
      <t>スウ</t>
    </rPh>
    <rPh sb="18" eb="21">
      <t>ホウコク</t>
    </rPh>
    <rPh sb="24" eb="27">
      <t>テイジ</t>
    </rPh>
    <phoneticPr fontId="2"/>
  </si>
  <si>
    <t>市町村名</t>
    <rPh sb="0" eb="3">
      <t>シチョウソン</t>
    </rPh>
    <rPh sb="3" eb="4">
      <t>メイ</t>
    </rPh>
    <phoneticPr fontId="2"/>
  </si>
  <si>
    <t>現在におけ</t>
    <rPh sb="0" eb="2">
      <t>ゲンザイ</t>
    </rPh>
    <phoneticPr fontId="2"/>
  </si>
  <si>
    <t>(%)</t>
  </si>
  <si>
    <t>る名簿登録</t>
    <rPh sb="1" eb="3">
      <t>メイボ</t>
    </rPh>
    <rPh sb="3" eb="5">
      <t>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</si>
  <si>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</si>
  <si>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</si>
  <si>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A-B</t>
  </si>
  <si>
    <t>者数　　 A</t>
    <rPh sb="0" eb="1">
      <t>シャ</t>
    </rPh>
    <rPh sb="1" eb="2">
      <t>スウ</t>
    </rPh>
    <phoneticPr fontId="2"/>
  </si>
  <si>
    <t>C</t>
  </si>
  <si>
    <t>C/B</t>
  </si>
  <si>
    <t>和歌山市</t>
    <rPh sb="0" eb="4">
      <t>ワカヤマシ</t>
    </rPh>
    <phoneticPr fontId="2"/>
  </si>
  <si>
    <t>海南市</t>
    <rPh sb="0" eb="3">
      <t>カイナンシ</t>
    </rPh>
    <phoneticPr fontId="2"/>
  </si>
  <si>
    <t>橋本市</t>
    <rPh sb="0" eb="3">
      <t>ハシモトシ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</si>
  <si>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</si>
  <si>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</si>
  <si>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>田辺市</t>
    <rPh sb="0" eb="3">
      <t>タナベシ</t>
    </rPh>
    <phoneticPr fontId="2"/>
  </si>
  <si>
    <t>かつらぎ町</t>
    <rPh sb="0" eb="5">
      <t>カツラギチョウ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</si>
  <si>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</si>
  <si>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</si>
  <si>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</si>
  <si>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</si>
  <si>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</si>
  <si>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</si>
  <si>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上富田町</t>
    <rPh sb="0" eb="4">
      <t>カミトンダチョウ</t>
    </rPh>
    <phoneticPr fontId="2"/>
  </si>
  <si>
    <t>那智勝浦町</t>
    <rPh sb="0" eb="5">
      <t>ナチカツウラチョウ</t>
    </rPh>
    <phoneticPr fontId="2"/>
  </si>
  <si>
    <t>太地町</t>
    <rPh sb="0" eb="3">
      <t>タイジチョウ</t>
    </rPh>
    <phoneticPr fontId="2"/>
  </si>
  <si>
    <t>古座川町</t>
    <rPh sb="0" eb="4">
      <t>コザガワチョウ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</si>
  <si>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</si>
  <si>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衆議院２区</t>
    <rPh sb="0" eb="3">
      <t>シュウギイン</t>
    </rPh>
    <rPh sb="4" eb="5">
      <t>ク</t>
    </rPh>
    <phoneticPr fontId="2"/>
  </si>
  <si>
    <t>衆議院３区</t>
    <rPh sb="0" eb="3">
      <t>シュウギイン</t>
    </rPh>
    <rPh sb="4" eb="5">
      <t>ク</t>
    </rPh>
    <phoneticPr fontId="2"/>
  </si>
  <si>
    <t>　　Ａ　の　内　訳</t>
    <rPh sb="6" eb="9">
      <t>ウチワケ</t>
    </rPh>
    <phoneticPr fontId="2"/>
  </si>
  <si>
    <t>者数     B</t>
    <rPh sb="0" eb="1">
      <t>トウロクシャ</t>
    </rPh>
    <rPh sb="1" eb="2">
      <t>スウ</t>
    </rPh>
    <phoneticPr fontId="2"/>
  </si>
  <si>
    <t>北山村</t>
    <rPh sb="0" eb="3">
      <t>キタヤマムラ</t>
    </rPh>
    <phoneticPr fontId="2"/>
  </si>
  <si>
    <t>印南町</t>
    <rPh sb="0" eb="3">
      <t>イナミチョウ</t>
    </rPh>
    <phoneticPr fontId="2"/>
  </si>
  <si>
    <t>みなべ町</t>
    <rPh sb="3" eb="4">
      <t>マチ</t>
    </rPh>
    <phoneticPr fontId="2"/>
  </si>
  <si>
    <t>日高川町</t>
    <rPh sb="0" eb="2">
      <t>ヒダカ</t>
    </rPh>
    <rPh sb="2" eb="3">
      <t>ガワ</t>
    </rPh>
    <rPh sb="3" eb="4">
      <t>チョウ</t>
    </rPh>
    <phoneticPr fontId="2"/>
  </si>
  <si>
    <t>串本町</t>
    <rPh sb="0" eb="3">
      <t>クシモトチョウ</t>
    </rPh>
    <phoneticPr fontId="2"/>
  </si>
  <si>
    <t>新宮市</t>
    <rPh sb="0" eb="3">
      <t>シングウシ</t>
    </rPh>
    <phoneticPr fontId="2"/>
  </si>
  <si>
    <t>紀の川市</t>
    <rPh sb="0" eb="1">
      <t>オサム</t>
    </rPh>
    <rPh sb="2" eb="4">
      <t>カワイチ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</si>
  <si>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</si>
  <si>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1">
      <t>ユウ</t>
    </rPh>
    <rPh sb="1" eb="4">
      <t>タガワチョウ</t>
    </rPh>
    <phoneticPr fontId="2"/>
  </si>
  <si>
    <t>岩出市</t>
    <rPh sb="0" eb="2">
      <t>イワデ</t>
    </rPh>
    <rPh sb="2" eb="3">
      <t>シ</t>
    </rPh>
    <phoneticPr fontId="2"/>
  </si>
  <si>
    <t>市　町　村　別　登　録　者　数　　　　　　　　　　　　　　</t>
    <rPh sb="0" eb="5">
      <t>シチョウソン</t>
    </rPh>
    <rPh sb="6" eb="7">
      <t>ベツ</t>
    </rPh>
    <rPh sb="8" eb="9">
      <t>ノボル</t>
    </rPh>
    <rPh sb="10" eb="11">
      <t>ロク</t>
    </rPh>
    <rPh sb="12" eb="13">
      <t>シャ</t>
    </rPh>
    <rPh sb="14" eb="15">
      <t>スウ</t>
    </rPh>
    <phoneticPr fontId="2"/>
  </si>
  <si>
    <t>県　計</t>
    <rPh sb="0" eb="1">
      <t>ケン</t>
    </rPh>
    <rPh sb="2" eb="3">
      <t>ケイ</t>
    </rPh>
    <phoneticPr fontId="2"/>
  </si>
  <si>
    <t>小　計</t>
    <rPh sb="0" eb="1">
      <t>ショウ</t>
    </rPh>
    <rPh sb="2" eb="3">
      <t>ケイ</t>
    </rPh>
    <phoneticPr fontId="2"/>
  </si>
  <si>
    <t>市　計</t>
    <rPh sb="0" eb="1">
      <t>シ</t>
    </rPh>
    <rPh sb="2" eb="3">
      <t>ケイ</t>
    </rPh>
    <phoneticPr fontId="2"/>
  </si>
  <si>
    <t>橋本市</t>
    <rPh sb="0" eb="3">
      <t>ハシモトシ</t>
    </rPh>
    <phoneticPr fontId="2"/>
  </si>
  <si>
    <t>上富田町</t>
    <rPh sb="0" eb="4">
      <t>カミトンダチョウ</t>
    </rPh>
    <phoneticPr fontId="2"/>
  </si>
  <si>
    <t>高野町</t>
    <rPh sb="0" eb="3">
      <t>コウヤチョウ</t>
    </rPh>
    <phoneticPr fontId="2"/>
  </si>
  <si>
    <t>和歌山市</t>
    <rPh sb="0" eb="4">
      <t>ワカヤマシ</t>
    </rPh>
    <phoneticPr fontId="2"/>
  </si>
  <si>
    <t>美浜町</t>
    <rPh sb="0" eb="3">
      <t>ミハマチョウ</t>
    </rPh>
    <phoneticPr fontId="2"/>
  </si>
  <si>
    <t>湯浅町</t>
    <rPh sb="0" eb="3">
      <t>ユアサチョウ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</si>
  <si>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</si>
  <si>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</si>
  <si>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白浜町</t>
    <rPh sb="0" eb="3">
      <t>シラハマチョウ</t>
    </rPh>
    <phoneticPr fontId="2"/>
  </si>
  <si>
    <t>古座川町</t>
    <rPh sb="0" eb="4">
      <t>コザガワチョウ</t>
    </rPh>
    <phoneticPr fontId="2"/>
  </si>
  <si>
    <t>かつらぎ町</t>
    <rPh sb="0" eb="5">
      <t>カツラギチョウ</t>
    </rPh>
    <phoneticPr fontId="2"/>
  </si>
  <si>
    <t>太地町</t>
    <rPh sb="0" eb="3">
      <t>タイジチョウ</t>
    </rPh>
    <phoneticPr fontId="2"/>
  </si>
  <si>
    <t>有田市</t>
    <rPh sb="0" eb="3">
      <t>アリダシ</t>
    </rPh>
    <phoneticPr fontId="2"/>
  </si>
  <si>
    <t>田辺市</t>
    <rPh sb="0" eb="3">
      <t>タナベシ</t>
    </rPh>
    <phoneticPr fontId="2"/>
  </si>
  <si>
    <t>海南市</t>
    <rPh sb="0" eb="3">
      <t>カイナンシ</t>
    </rPh>
    <phoneticPr fontId="2"/>
  </si>
  <si>
    <t>御坊市</t>
    <rPh sb="0" eb="3">
      <t>ゴボウシ</t>
    </rPh>
    <phoneticPr fontId="2"/>
  </si>
  <si>
    <t>那智勝浦町</t>
    <rPh sb="0" eb="5">
      <t>ナチカツウラチョウ</t>
    </rPh>
    <phoneticPr fontId="2"/>
  </si>
  <si>
    <t>九度山町</t>
    <rPh sb="0" eb="4">
      <t>クドヤマチョウ</t>
    </rPh>
    <phoneticPr fontId="2"/>
  </si>
  <si>
    <t>在　外　選　挙　人　名　簿　登　録　者　数　報　告</t>
    <rPh sb="0" eb="1">
      <t>ザイ</t>
    </rPh>
    <rPh sb="2" eb="3">
      <t>ソト</t>
    </rPh>
    <rPh sb="4" eb="5">
      <t>セン</t>
    </rPh>
    <rPh sb="6" eb="7">
      <t>キョ</t>
    </rPh>
    <rPh sb="8" eb="9">
      <t>ヒト</t>
    </rPh>
    <rPh sb="10" eb="11">
      <t>ナ</t>
    </rPh>
    <rPh sb="12" eb="13">
      <t>ボ</t>
    </rPh>
    <rPh sb="14" eb="15">
      <t>ノボル</t>
    </rPh>
    <rPh sb="16" eb="17">
      <t>リョク</t>
    </rPh>
    <rPh sb="18" eb="19">
      <t>モノ</t>
    </rPh>
    <rPh sb="20" eb="21">
      <t>スウ</t>
    </rPh>
    <rPh sb="22" eb="23">
      <t>ホウ</t>
    </rPh>
    <rPh sb="24" eb="25">
      <t>コク</t>
    </rPh>
    <phoneticPr fontId="2"/>
  </si>
  <si>
    <t>市　町　村　別　登　録　者　数　　　　　　　　　　</t>
    <rPh sb="0" eb="5">
      <t>シチョウソン</t>
    </rPh>
    <rPh sb="6" eb="7">
      <t>ベツ</t>
    </rPh>
    <rPh sb="8" eb="13">
      <t>トウロクシャ</t>
    </rPh>
    <rPh sb="14" eb="15">
      <t>スウ</t>
    </rPh>
    <phoneticPr fontId="2"/>
  </si>
  <si>
    <t>串本町</t>
    <rPh sb="0" eb="2">
      <t>クシモト</t>
    </rPh>
    <rPh sb="2" eb="3">
      <t>チョウ</t>
    </rPh>
    <phoneticPr fontId="2"/>
  </si>
  <si>
    <t>衆議院１区</t>
    <rPh sb="0" eb="3">
      <t>シュウギイン</t>
    </rPh>
    <rPh sb="4" eb="5">
      <t>ク</t>
    </rPh>
    <phoneticPr fontId="2"/>
  </si>
  <si>
    <t>衆議院２区</t>
    <rPh sb="0" eb="3">
      <t>シュウギイン</t>
    </rPh>
    <rPh sb="4" eb="5">
      <t>ク</t>
    </rPh>
    <phoneticPr fontId="2"/>
  </si>
  <si>
    <t>衆議院３区</t>
    <rPh sb="0" eb="3">
      <t>シュウギイン</t>
    </rPh>
    <rPh sb="4" eb="5">
      <t>ク</t>
    </rPh>
    <phoneticPr fontId="2"/>
  </si>
  <si>
    <t>市町村名</t>
    <rPh sb="0" eb="3">
      <t>シチョウソン</t>
    </rPh>
    <rPh sb="3" eb="4">
      <t>メイ</t>
    </rPh>
    <phoneticPr fontId="2"/>
  </si>
  <si>
    <t>現在におけ</t>
    <rPh sb="0" eb="2">
      <t>ゲンザイ</t>
    </rPh>
    <phoneticPr fontId="2"/>
  </si>
  <si>
    <t>(%)</t>
  </si>
  <si>
    <t>る名簿登録</t>
    <rPh sb="1" eb="3">
      <t>メイボ</t>
    </rPh>
    <rPh sb="3" eb="5">
      <t>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</si>
  <si>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</si>
  <si>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</si>
  <si>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A-B</t>
  </si>
  <si>
    <t>者数　　 A</t>
    <rPh sb="0" eb="1">
      <t>シャ</t>
    </rPh>
    <rPh sb="1" eb="2">
      <t>スウ</t>
    </rPh>
    <phoneticPr fontId="2"/>
  </si>
  <si>
    <t>者数     B</t>
    <rPh sb="0" eb="1">
      <t>トウロクシャ</t>
    </rPh>
    <rPh sb="1" eb="2">
      <t>スウ</t>
    </rPh>
    <phoneticPr fontId="2"/>
  </si>
  <si>
    <t>C</t>
  </si>
  <si>
    <t>C/B</t>
  </si>
  <si>
    <t>広川町</t>
    <rPh sb="0" eb="3">
      <t>ヒロカワチョウ</t>
    </rPh>
    <phoneticPr fontId="2"/>
  </si>
  <si>
    <t>すさみ町</t>
    <rPh sb="0" eb="4">
      <t>スサミチョウ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</si>
  <si>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</si>
  <si>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選　挙　人　名　簿　登　録　者　数　報　告　（　国　内　外　）</t>
    <rPh sb="0" eb="5">
      <t>センキョニン</t>
    </rPh>
    <rPh sb="6" eb="9">
      <t>メイボ</t>
    </rPh>
    <rPh sb="10" eb="15">
      <t>トウロクシャ</t>
    </rPh>
    <rPh sb="16" eb="17">
      <t>スウ</t>
    </rPh>
    <rPh sb="18" eb="21">
      <t>ホウコク</t>
    </rPh>
    <rPh sb="24" eb="25">
      <t>コク</t>
    </rPh>
    <rPh sb="26" eb="27">
      <t>ナイ</t>
    </rPh>
    <rPh sb="28" eb="29">
      <t>ガイ</t>
    </rPh>
    <phoneticPr fontId="2"/>
  </si>
  <si>
    <t>※Ｂ、Ｃ、Ｅ列　★01定時登録からコピぺ（値）</t>
  </si>
  <si>
    <t>令和4年9月1日現在</t>
    <rPh sb="0" eb="2">
      <t>レイワ</t>
    </rPh>
    <phoneticPr fontId="2"/>
  </si>
  <si>
    <t>R4.9.1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</si>
</sst>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0;0.00;"/>
    <numFmt numFmtId="178" formatCode="0.00_ ;[Red]\-0.00\ "/>
    <numFmt numFmtId="179" formatCode="#,##0.00_ ;[Red]\-#,##0.00\ "/>
  </numFmts>
  <fonts count="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hair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05">
    <xf numFmtId="0" fontId="0" fillId="0" borderId="0" xfId="0"/>
    <xf numFmtId="176" fontId="3" fillId="0" borderId="0" xfId="0" applyNumberFormat="1" applyFont="1" applyAlignment="1">
      <alignment vertical="center"/>
    </xf>
    <xf numFmtId="38" fontId="3" fillId="0" borderId="0" xfId="2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57" fontId="3" fillId="0" borderId="1" xfId="20" applyNumberFormat="1" applyFont="1" applyBorder="1" applyAlignment="1">
      <alignment horizontal="center" vertical="center" shrinkToFit="1"/>
    </xf>
    <xf numFmtId="38" fontId="3" fillId="0" borderId="2" xfId="20" applyFont="1" applyBorder="1" applyAlignment="1">
      <alignment vertical="center"/>
    </xf>
    <xf numFmtId="38" fontId="3" fillId="0" borderId="3" xfId="2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38" fontId="3" fillId="0" borderId="4" xfId="20" applyFont="1" applyBorder="1" applyAlignment="1">
      <alignment vertical="center" shrinkToFit="1"/>
    </xf>
    <xf numFmtId="38" fontId="3" fillId="0" borderId="4" xfId="20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38" fontId="3" fillId="0" borderId="4" xfId="2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38" fontId="3" fillId="0" borderId="5" xfId="20" applyFont="1" applyBorder="1" applyAlignment="1">
      <alignment vertical="center" shrinkToFit="1"/>
    </xf>
    <xf numFmtId="38" fontId="3" fillId="0" borderId="5" xfId="2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38" fontId="3" fillId="0" borderId="1" xfId="2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38" fontId="3" fillId="0" borderId="6" xfId="20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38" fontId="3" fillId="0" borderId="7" xfId="20" applyFont="1" applyBorder="1" applyAlignment="1">
      <alignment vertical="center"/>
    </xf>
    <xf numFmtId="38" fontId="3" fillId="0" borderId="8" xfId="20" applyNumberFormat="1" applyFont="1" applyBorder="1" applyAlignment="1">
      <alignment horizontal="right" vertical="center"/>
    </xf>
    <xf numFmtId="38" fontId="3" fillId="0" borderId="9" xfId="20" applyNumberFormat="1" applyFont="1" applyBorder="1" applyAlignment="1">
      <alignment horizontal="right" vertical="center"/>
    </xf>
    <xf numFmtId="38" fontId="3" fillId="0" borderId="10" xfId="20" applyNumberFormat="1" applyFont="1" applyBorder="1" applyAlignment="1">
      <alignment horizontal="right" vertical="center"/>
    </xf>
    <xf numFmtId="38" fontId="3" fillId="0" borderId="5" xfId="20" applyFont="1" applyBorder="1" applyAlignment="1">
      <alignment horizontal="right" vertical="center"/>
    </xf>
    <xf numFmtId="38" fontId="3" fillId="0" borderId="1" xfId="20" applyNumberFormat="1" applyFont="1" applyBorder="1" applyAlignment="1">
      <alignment horizontal="right" vertical="center"/>
    </xf>
    <xf numFmtId="38" fontId="3" fillId="0" borderId="6" xfId="20" applyFont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38" fontId="3" fillId="0" borderId="12" xfId="20" applyNumberFormat="1" applyFont="1" applyBorder="1" applyAlignment="1">
      <alignment horizontal="right" vertical="center"/>
    </xf>
    <xf numFmtId="38" fontId="3" fillId="0" borderId="13" xfId="2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38" fontId="3" fillId="0" borderId="5" xfId="20" applyNumberFormat="1" applyFont="1" applyBorder="1" applyAlignment="1">
      <alignment horizontal="right" vertical="center"/>
    </xf>
    <xf numFmtId="38" fontId="3" fillId="0" borderId="7" xfId="20" applyNumberFormat="1" applyFont="1" applyBorder="1" applyAlignment="1">
      <alignment horizontal="right" vertical="center"/>
    </xf>
    <xf numFmtId="38" fontId="3" fillId="0" borderId="6" xfId="2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57" fontId="3" fillId="0" borderId="1" xfId="0" applyNumberFormat="1" applyFont="1" applyBorder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38" fontId="3" fillId="2" borderId="0" xfId="20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38" fontId="3" fillId="2" borderId="3" xfId="2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/>
    </xf>
    <xf numFmtId="38" fontId="3" fillId="2" borderId="4" xfId="20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horizontal="right" vertical="center"/>
    </xf>
    <xf numFmtId="38" fontId="3" fillId="2" borderId="4" xfId="2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38" fontId="3" fillId="2" borderId="5" xfId="2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38" fontId="3" fillId="2" borderId="8" xfId="2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vertical="center"/>
    </xf>
    <xf numFmtId="38" fontId="3" fillId="2" borderId="9" xfId="20" applyNumberFormat="1" applyFont="1" applyFill="1" applyBorder="1" applyAlignment="1">
      <alignment horizontal="right" vertical="center"/>
    </xf>
    <xf numFmtId="178" fontId="3" fillId="2" borderId="4" xfId="0" applyNumberFormat="1" applyFont="1" applyFill="1" applyBorder="1" applyAlignment="1">
      <alignment vertical="center"/>
    </xf>
    <xf numFmtId="38" fontId="3" fillId="2" borderId="10" xfId="2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38" fontId="3" fillId="2" borderId="5" xfId="20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38" fontId="3" fillId="2" borderId="7" xfId="20" applyFont="1" applyFill="1" applyBorder="1" applyAlignment="1">
      <alignment horizontal="right" vertical="center"/>
    </xf>
    <xf numFmtId="178" fontId="3" fillId="2" borderId="16" xfId="0" applyNumberFormat="1" applyFont="1" applyFill="1" applyBorder="1" applyAlignment="1">
      <alignment vertical="center"/>
    </xf>
    <xf numFmtId="38" fontId="3" fillId="2" borderId="12" xfId="20" applyNumberFormat="1" applyFont="1" applyFill="1" applyBorder="1" applyAlignment="1">
      <alignment horizontal="right" vertical="center"/>
    </xf>
    <xf numFmtId="178" fontId="3" fillId="2" borderId="12" xfId="0" applyNumberFormat="1" applyFont="1" applyFill="1" applyBorder="1" applyAlignment="1">
      <alignment vertical="center"/>
    </xf>
    <xf numFmtId="178" fontId="3" fillId="2" borderId="17" xfId="0" applyNumberFormat="1" applyFont="1" applyFill="1" applyBorder="1" applyAlignment="1">
      <alignment vertical="center"/>
    </xf>
    <xf numFmtId="38" fontId="3" fillId="2" borderId="13" xfId="20" applyNumberFormat="1" applyFont="1" applyFill="1" applyBorder="1" applyAlignment="1">
      <alignment horizontal="right" vertical="center"/>
    </xf>
    <xf numFmtId="38" fontId="3" fillId="2" borderId="6" xfId="20" applyFont="1" applyFill="1" applyBorder="1" applyAlignment="1">
      <alignment horizontal="right" vertical="center"/>
    </xf>
    <xf numFmtId="178" fontId="3" fillId="2" borderId="11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38" fontId="3" fillId="0" borderId="15" xfId="20" applyFont="1" applyBorder="1" applyAlignment="1">
      <alignment vertical="center"/>
    </xf>
    <xf numFmtId="38" fontId="3" fillId="0" borderId="12" xfId="20" applyFont="1" applyBorder="1" applyAlignment="1">
      <alignment vertical="center"/>
    </xf>
    <xf numFmtId="38" fontId="3" fillId="2" borderId="15" xfId="20" applyNumberFormat="1" applyFont="1" applyFill="1" applyBorder="1" applyAlignment="1">
      <alignment horizontal="right" vertical="center"/>
    </xf>
    <xf numFmtId="178" fontId="3" fillId="2" borderId="18" xfId="0" applyNumberFormat="1" applyFont="1" applyFill="1" applyBorder="1" applyAlignment="1">
      <alignment vertical="center"/>
    </xf>
    <xf numFmtId="49" fontId="3" fillId="0" borderId="1" xfId="20" applyNumberFormat="1" applyFont="1" applyBorder="1" applyAlignment="1">
      <alignment horizontal="center" vertical="center" shrinkToFit="1"/>
    </xf>
    <xf numFmtId="38" fontId="3" fillId="0" borderId="19" xfId="20" applyFont="1" applyBorder="1" applyAlignment="1">
      <alignment vertical="center"/>
    </xf>
    <xf numFmtId="57" fontId="3" fillId="0" borderId="1" xfId="20" applyNumberFormat="1" applyFont="1" applyBorder="1" applyAlignment="1">
      <alignment horizontal="center" vertical="center"/>
    </xf>
    <xf numFmtId="38" fontId="3" fillId="0" borderId="0" xfId="20" applyFont="1" applyAlignment="1">
      <alignment horizontal="center" vertical="center"/>
    </xf>
    <xf numFmtId="38" fontId="3" fillId="2" borderId="0" xfId="2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48" zoomScaleNormal="48" zoomScaleSheetLayoutView="4"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view="pageBreakPreview" zoomScaleSheetLayoutView="100" workbookViewId="0" topLeftCell="A17">
      <selection activeCell="E6" sqref="E6"/>
    </sheetView>
  </sheetViews>
  <sheetFormatPr defaultColWidth="9.00390625" defaultRowHeight="13.5"/>
  <cols>
    <col min="1" max="1" width="11.625" style="1" customWidth="1"/>
    <col min="2" max="2" width="10.50390625" style="2" customWidth="1"/>
    <col min="3" max="4" width="10.625" style="2" customWidth="1"/>
    <col min="5" max="6" width="10.625" style="1" customWidth="1"/>
    <col min="7" max="7" width="10.625" style="3" customWidth="1"/>
    <col min="8" max="8" width="11.625" style="1" customWidth="1"/>
    <col min="9" max="9" width="10.50390625" style="2" bestFit="1" customWidth="1"/>
    <col min="10" max="11" width="10.625" style="2" customWidth="1"/>
    <col min="12" max="13" width="10.625" style="1" customWidth="1"/>
    <col min="14" max="14" width="10.625" style="3" customWidth="1"/>
    <col min="15" max="15" width="11.625" style="1" customWidth="1"/>
    <col min="16" max="16" width="10.50390625" style="2" bestFit="1" customWidth="1"/>
    <col min="17" max="18" width="10.625" style="2" customWidth="1"/>
    <col min="19" max="20" width="10.625" style="1" customWidth="1"/>
    <col min="21" max="21" width="10.625" style="3" customWidth="1"/>
    <col min="22" max="22" width="11.625" style="1" customWidth="1"/>
    <col min="23" max="23" width="10.50390625" style="2" bestFit="1" customWidth="1"/>
    <col min="24" max="25" width="10.625" style="2" customWidth="1"/>
    <col min="26" max="27" width="10.625" style="1" customWidth="1"/>
    <col min="28" max="28" width="10.625" style="3" customWidth="1"/>
    <col min="29" max="29" width="5.50390625" style="1" customWidth="1"/>
    <col min="30" max="16384" width="9.00390625" style="1" customWidth="1"/>
  </cols>
  <sheetData>
    <row r="1" spans="1:28" ht="17.1" customHeight="1">
      <c r="A1" s="103" t="s">
        <v>5</v>
      </c>
      <c r="B1" s="103"/>
      <c r="C1" s="103"/>
      <c r="D1" s="103"/>
      <c r="E1" s="103"/>
      <c r="F1" s="103"/>
      <c r="G1" s="103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" customHeight="1">
      <c r="A2" s="104" t="s">
        <v>48</v>
      </c>
      <c r="B2" s="104"/>
      <c r="C2" s="104"/>
      <c r="D2" s="104"/>
      <c r="E2" s="104"/>
      <c r="F2" s="104"/>
      <c r="G2" s="104"/>
      <c r="H2" s="1" t="s">
        <v>91</v>
      </c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1:28" ht="17.1" customHeight="1">
      <c r="A3" s="57"/>
      <c r="D3" s="58"/>
      <c r="F3" s="57"/>
      <c r="G3" s="59"/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1:28" ht="17.1" customHeight="1">
      <c r="A4" s="57"/>
      <c r="D4" s="58"/>
      <c r="F4" s="60"/>
      <c r="G4" s="61" t="s">
        <v>92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" customHeight="1">
      <c r="A5" s="62"/>
      <c r="B5" s="100" t="s">
        <v>93</v>
      </c>
      <c r="C5" s="6" t="s">
        <v>36</v>
      </c>
      <c r="D5" s="63"/>
      <c r="E5" s="102">
        <v>44713</v>
      </c>
      <c r="F5" s="64" t="s">
        <v>4</v>
      </c>
      <c r="G5" s="65" t="s">
        <v>3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" customHeight="1">
      <c r="A6" s="66" t="s">
        <v>6</v>
      </c>
      <c r="B6" s="11" t="s">
        <v>7</v>
      </c>
      <c r="C6" s="12"/>
      <c r="D6" s="67"/>
      <c r="E6" s="10" t="s">
        <v>7</v>
      </c>
      <c r="F6" s="66"/>
      <c r="G6" s="68" t="s">
        <v>8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" customHeight="1">
      <c r="A7" s="66"/>
      <c r="B7" s="11" t="s">
        <v>9</v>
      </c>
      <c r="C7" s="14" t="s">
        <v>10</v>
      </c>
      <c r="D7" s="69" t="s">
        <v>11</v>
      </c>
      <c r="E7" s="10" t="s">
        <v>9</v>
      </c>
      <c r="F7" s="70" t="s">
        <v>12</v>
      </c>
      <c r="G7" s="71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" customHeight="1">
      <c r="A8" s="72"/>
      <c r="B8" s="18" t="s">
        <v>13</v>
      </c>
      <c r="C8" s="19"/>
      <c r="D8" s="73"/>
      <c r="E8" s="17" t="s">
        <v>37</v>
      </c>
      <c r="F8" s="74" t="s">
        <v>14</v>
      </c>
      <c r="G8" s="75" t="s">
        <v>15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" customHeight="1">
      <c r="A9" s="62" t="s">
        <v>16</v>
      </c>
      <c r="B9" s="22">
        <v>306457</v>
      </c>
      <c r="C9" s="22">
        <v>143560</v>
      </c>
      <c r="D9" s="22">
        <f aca="true" t="shared" si="0" ref="D9:D50">B9-C9</f>
        <v>162897</v>
      </c>
      <c r="E9" s="22">
        <v>307107</v>
      </c>
      <c r="F9" s="76">
        <f>B9-E9</f>
        <v>-650</v>
      </c>
      <c r="G9" s="77">
        <f>F9/E9*100</f>
        <v>-0.21165261618914583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" customHeight="1">
      <c r="A10" s="66" t="s">
        <v>17</v>
      </c>
      <c r="B10" s="12">
        <v>42191</v>
      </c>
      <c r="C10" s="12">
        <v>19470</v>
      </c>
      <c r="D10" s="12">
        <f t="shared" si="0"/>
        <v>22721</v>
      </c>
      <c r="E10" s="12">
        <v>42411</v>
      </c>
      <c r="F10" s="78">
        <f aca="true" t="shared" si="1" ref="F10:F17">B10-E10</f>
        <v>-220</v>
      </c>
      <c r="G10" s="79">
        <f aca="true" t="shared" si="2" ref="G10:G49">F10/E10*100</f>
        <v>-0.5187333474806065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" customHeight="1">
      <c r="A11" s="66" t="s">
        <v>18</v>
      </c>
      <c r="B11" s="12">
        <v>52038</v>
      </c>
      <c r="C11" s="12">
        <v>24288</v>
      </c>
      <c r="D11" s="12">
        <f t="shared" si="0"/>
        <v>27750</v>
      </c>
      <c r="E11" s="12">
        <v>52275</v>
      </c>
      <c r="F11" s="78">
        <f t="shared" si="1"/>
        <v>-237</v>
      </c>
      <c r="G11" s="79">
        <f t="shared" si="2"/>
        <v>-0.4533715925394548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" customHeight="1">
      <c r="A12" s="66" t="s">
        <v>19</v>
      </c>
      <c r="B12" s="12">
        <v>22953</v>
      </c>
      <c r="C12" s="12">
        <v>10767</v>
      </c>
      <c r="D12" s="12">
        <f t="shared" si="0"/>
        <v>12186</v>
      </c>
      <c r="E12" s="12">
        <v>23101</v>
      </c>
      <c r="F12" s="78">
        <f t="shared" si="1"/>
        <v>-148</v>
      </c>
      <c r="G12" s="79">
        <f t="shared" si="2"/>
        <v>-0.6406649062811134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" customHeight="1">
      <c r="A13" s="66" t="s">
        <v>20</v>
      </c>
      <c r="B13" s="12">
        <v>19105</v>
      </c>
      <c r="C13" s="12">
        <v>9046</v>
      </c>
      <c r="D13" s="12">
        <f t="shared" si="0"/>
        <v>10059</v>
      </c>
      <c r="E13" s="12">
        <v>19151</v>
      </c>
      <c r="F13" s="78">
        <f t="shared" si="1"/>
        <v>-46</v>
      </c>
      <c r="G13" s="79">
        <f t="shared" si="2"/>
        <v>-0.24019633439507074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" customHeight="1">
      <c r="A14" s="66" t="s">
        <v>21</v>
      </c>
      <c r="B14" s="12">
        <v>60378</v>
      </c>
      <c r="C14" s="12">
        <v>28166</v>
      </c>
      <c r="D14" s="12">
        <f t="shared" si="0"/>
        <v>32212</v>
      </c>
      <c r="E14" s="12">
        <v>60749</v>
      </c>
      <c r="F14" s="78">
        <f t="shared" si="1"/>
        <v>-371</v>
      </c>
      <c r="G14" s="79">
        <f t="shared" si="2"/>
        <v>-0.6107096413109682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" customHeight="1">
      <c r="A15" s="66" t="s">
        <v>43</v>
      </c>
      <c r="B15" s="12">
        <v>23363</v>
      </c>
      <c r="C15" s="12">
        <v>10642</v>
      </c>
      <c r="D15" s="12">
        <f t="shared" si="0"/>
        <v>12721</v>
      </c>
      <c r="E15" s="12">
        <v>23551</v>
      </c>
      <c r="F15" s="78">
        <f t="shared" si="1"/>
        <v>-188</v>
      </c>
      <c r="G15" s="79">
        <f t="shared" si="2"/>
        <v>-0.798267589486646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" customHeight="1">
      <c r="A16" s="66" t="s">
        <v>44</v>
      </c>
      <c r="B16" s="12">
        <v>51699</v>
      </c>
      <c r="C16" s="12">
        <v>24355</v>
      </c>
      <c r="D16" s="12">
        <f t="shared" si="0"/>
        <v>27344</v>
      </c>
      <c r="E16" s="12">
        <v>51897</v>
      </c>
      <c r="F16" s="78">
        <f t="shared" si="1"/>
        <v>-198</v>
      </c>
      <c r="G16" s="79">
        <f t="shared" si="2"/>
        <v>-0.3815249436383606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" customHeight="1">
      <c r="A17" s="66" t="s">
        <v>47</v>
      </c>
      <c r="B17" s="12">
        <v>44883</v>
      </c>
      <c r="C17" s="12">
        <v>21306</v>
      </c>
      <c r="D17" s="19">
        <f t="shared" si="0"/>
        <v>23577</v>
      </c>
      <c r="E17" s="12">
        <v>44847</v>
      </c>
      <c r="F17" s="80">
        <f t="shared" si="1"/>
        <v>36</v>
      </c>
      <c r="G17" s="81">
        <f t="shared" si="2"/>
        <v>0.08027292795504716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" customHeight="1">
      <c r="A18" s="82" t="s">
        <v>51</v>
      </c>
      <c r="B18" s="26">
        <v>623067</v>
      </c>
      <c r="C18" s="26">
        <v>291600</v>
      </c>
      <c r="D18" s="26">
        <f t="shared" si="0"/>
        <v>331467</v>
      </c>
      <c r="E18" s="26">
        <v>625089</v>
      </c>
      <c r="F18" s="83">
        <f>SUM(F9:F17)</f>
        <v>-2022</v>
      </c>
      <c r="G18" s="84">
        <f t="shared" si="2"/>
        <v>-0.32347393731132684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" customHeight="1">
      <c r="A19" s="66" t="s">
        <v>45</v>
      </c>
      <c r="B19" s="12">
        <v>7436</v>
      </c>
      <c r="C19" s="12">
        <v>3425</v>
      </c>
      <c r="D19" s="96">
        <f t="shared" si="0"/>
        <v>4011</v>
      </c>
      <c r="E19" s="12">
        <v>7500</v>
      </c>
      <c r="F19" s="98">
        <f>B19-E19</f>
        <v>-64</v>
      </c>
      <c r="G19" s="85">
        <f t="shared" si="2"/>
        <v>-0.8533333333333334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" customHeight="1">
      <c r="A20" s="86" t="s">
        <v>50</v>
      </c>
      <c r="B20" s="30">
        <v>7436</v>
      </c>
      <c r="C20" s="30">
        <v>3425</v>
      </c>
      <c r="D20" s="30">
        <f t="shared" si="0"/>
        <v>4011</v>
      </c>
      <c r="E20" s="30">
        <v>7500</v>
      </c>
      <c r="F20" s="87">
        <f>SUM(F19)</f>
        <v>-64</v>
      </c>
      <c r="G20" s="99">
        <f t="shared" si="2"/>
        <v>-0.8533333333333334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" customHeight="1">
      <c r="A21" s="66" t="s">
        <v>22</v>
      </c>
      <c r="B21" s="12">
        <v>13910</v>
      </c>
      <c r="C21" s="12">
        <v>6502</v>
      </c>
      <c r="D21" s="12">
        <f t="shared" si="0"/>
        <v>7408</v>
      </c>
      <c r="E21" s="12">
        <v>13975</v>
      </c>
      <c r="F21" s="78">
        <f>B21-E21</f>
        <v>-65</v>
      </c>
      <c r="G21" s="77">
        <f t="shared" si="2"/>
        <v>-0.46511627906976744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" customHeight="1">
      <c r="A22" s="66" t="s">
        <v>23</v>
      </c>
      <c r="B22" s="12">
        <v>3525</v>
      </c>
      <c r="C22" s="12">
        <v>1602</v>
      </c>
      <c r="D22" s="12">
        <f t="shared" si="0"/>
        <v>1923</v>
      </c>
      <c r="E22" s="12">
        <v>3573</v>
      </c>
      <c r="F22" s="78">
        <f>B22-E22</f>
        <v>-48</v>
      </c>
      <c r="G22" s="79">
        <f t="shared" si="2"/>
        <v>-1.343408900083963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" customHeight="1">
      <c r="A23" s="66" t="s">
        <v>24</v>
      </c>
      <c r="B23" s="12">
        <v>2467</v>
      </c>
      <c r="C23" s="12">
        <v>1172</v>
      </c>
      <c r="D23" s="97">
        <f t="shared" si="0"/>
        <v>1295</v>
      </c>
      <c r="E23" s="12">
        <v>2485</v>
      </c>
      <c r="F23" s="89">
        <f>B23-E23</f>
        <v>-18</v>
      </c>
      <c r="G23" s="90">
        <f t="shared" si="2"/>
        <v>-0.7243460764587526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" customHeight="1">
      <c r="A24" s="86" t="s">
        <v>50</v>
      </c>
      <c r="B24" s="30">
        <v>19902</v>
      </c>
      <c r="C24" s="30">
        <v>9276</v>
      </c>
      <c r="D24" s="30">
        <f t="shared" si="0"/>
        <v>10626</v>
      </c>
      <c r="E24" s="30">
        <v>20033</v>
      </c>
      <c r="F24" s="83">
        <f>SUM(F21:F23)</f>
        <v>-131</v>
      </c>
      <c r="G24" s="91">
        <f t="shared" si="2"/>
        <v>-0.6539210303000049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" customHeight="1">
      <c r="A25" s="66" t="s">
        <v>25</v>
      </c>
      <c r="B25" s="12">
        <v>9795</v>
      </c>
      <c r="C25" s="12">
        <v>4522</v>
      </c>
      <c r="D25" s="12">
        <f t="shared" si="0"/>
        <v>5273</v>
      </c>
      <c r="E25" s="12">
        <v>9840</v>
      </c>
      <c r="F25" s="78">
        <f>B25-E25</f>
        <v>-45</v>
      </c>
      <c r="G25" s="77">
        <f t="shared" si="2"/>
        <v>-0.45731707317073167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" customHeight="1">
      <c r="A26" s="66" t="s">
        <v>26</v>
      </c>
      <c r="B26" s="12">
        <v>5740</v>
      </c>
      <c r="C26" s="12">
        <v>2682</v>
      </c>
      <c r="D26" s="12">
        <f t="shared" si="0"/>
        <v>3058</v>
      </c>
      <c r="E26" s="12">
        <v>5768</v>
      </c>
      <c r="F26" s="78">
        <f>B26-E26</f>
        <v>-28</v>
      </c>
      <c r="G26" s="79">
        <f t="shared" si="2"/>
        <v>-0.48543689320388345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" customHeight="1">
      <c r="A27" s="66" t="s">
        <v>46</v>
      </c>
      <c r="B27" s="12">
        <v>21686</v>
      </c>
      <c r="C27" s="12">
        <v>10137</v>
      </c>
      <c r="D27" s="97">
        <f t="shared" si="0"/>
        <v>11549</v>
      </c>
      <c r="E27" s="12">
        <v>21770</v>
      </c>
      <c r="F27" s="92">
        <f>B27-E27</f>
        <v>-84</v>
      </c>
      <c r="G27" s="90">
        <f t="shared" si="2"/>
        <v>-0.3858520900321543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" customHeight="1">
      <c r="A28" s="86" t="s">
        <v>50</v>
      </c>
      <c r="B28" s="30">
        <v>37221</v>
      </c>
      <c r="C28" s="30">
        <v>17341</v>
      </c>
      <c r="D28" s="30">
        <f t="shared" si="0"/>
        <v>19880</v>
      </c>
      <c r="E28" s="30">
        <v>37378</v>
      </c>
      <c r="F28" s="83">
        <f>SUM(F25:F27)</f>
        <v>-157</v>
      </c>
      <c r="G28" s="91">
        <f t="shared" si="2"/>
        <v>-0.42003317459468137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" customHeight="1">
      <c r="A29" s="66" t="s">
        <v>27</v>
      </c>
      <c r="B29" s="12">
        <v>5838</v>
      </c>
      <c r="C29" s="12">
        <v>2697</v>
      </c>
      <c r="D29" s="12">
        <f t="shared" si="0"/>
        <v>3141</v>
      </c>
      <c r="E29" s="12">
        <v>5887</v>
      </c>
      <c r="F29" s="78">
        <f aca="true" t="shared" si="3" ref="F29:F34">B29-E29</f>
        <v>-49</v>
      </c>
      <c r="G29" s="77">
        <f t="shared" si="2"/>
        <v>-0.8323424494649228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" customHeight="1">
      <c r="A30" s="66" t="s">
        <v>28</v>
      </c>
      <c r="B30" s="12">
        <v>6461</v>
      </c>
      <c r="C30" s="12">
        <v>3043</v>
      </c>
      <c r="D30" s="12">
        <f t="shared" si="0"/>
        <v>3418</v>
      </c>
      <c r="E30" s="12">
        <v>6487</v>
      </c>
      <c r="F30" s="78">
        <f t="shared" si="3"/>
        <v>-26</v>
      </c>
      <c r="G30" s="79">
        <f t="shared" si="2"/>
        <v>-0.4008016032064128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" customHeight="1">
      <c r="A31" s="66" t="s">
        <v>0</v>
      </c>
      <c r="B31" s="12">
        <v>4763</v>
      </c>
      <c r="C31" s="12">
        <v>2308</v>
      </c>
      <c r="D31" s="12">
        <f t="shared" si="0"/>
        <v>2455</v>
      </c>
      <c r="E31" s="12">
        <v>4785</v>
      </c>
      <c r="F31" s="78">
        <f t="shared" si="3"/>
        <v>-22</v>
      </c>
      <c r="G31" s="79">
        <f t="shared" si="2"/>
        <v>-0.45977011494252873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" customHeight="1">
      <c r="A32" s="66" t="s">
        <v>39</v>
      </c>
      <c r="B32" s="12">
        <v>6763</v>
      </c>
      <c r="C32" s="12">
        <v>3174</v>
      </c>
      <c r="D32" s="12">
        <f t="shared" si="0"/>
        <v>3589</v>
      </c>
      <c r="E32" s="12">
        <v>6798</v>
      </c>
      <c r="F32" s="78">
        <f t="shared" si="3"/>
        <v>-35</v>
      </c>
      <c r="G32" s="79">
        <f t="shared" si="2"/>
        <v>-0.5148573109738158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" customHeight="1">
      <c r="A33" s="66" t="s">
        <v>40</v>
      </c>
      <c r="B33" s="12">
        <v>10220</v>
      </c>
      <c r="C33" s="12">
        <v>4833</v>
      </c>
      <c r="D33" s="12">
        <f t="shared" si="0"/>
        <v>5387</v>
      </c>
      <c r="E33" s="12">
        <v>10262</v>
      </c>
      <c r="F33" s="78">
        <f t="shared" si="3"/>
        <v>-42</v>
      </c>
      <c r="G33" s="79">
        <f t="shared" si="2"/>
        <v>-0.4092769440654843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" customHeight="1">
      <c r="A34" s="66" t="s">
        <v>41</v>
      </c>
      <c r="B34" s="12">
        <v>7972</v>
      </c>
      <c r="C34" s="12">
        <v>3757</v>
      </c>
      <c r="D34" s="97">
        <f t="shared" si="0"/>
        <v>4215</v>
      </c>
      <c r="E34" s="12">
        <v>8046</v>
      </c>
      <c r="F34" s="89">
        <f t="shared" si="3"/>
        <v>-74</v>
      </c>
      <c r="G34" s="90">
        <f t="shared" si="2"/>
        <v>-0.9197116579666915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" customHeight="1">
      <c r="A35" s="86" t="s">
        <v>50</v>
      </c>
      <c r="B35" s="30">
        <v>42017</v>
      </c>
      <c r="C35" s="30">
        <v>19812</v>
      </c>
      <c r="D35" s="30">
        <f t="shared" si="0"/>
        <v>22205</v>
      </c>
      <c r="E35" s="30">
        <v>42265</v>
      </c>
      <c r="F35" s="87">
        <f>SUM(F29:F34)</f>
        <v>-248</v>
      </c>
      <c r="G35" s="91">
        <f t="shared" si="2"/>
        <v>-0.5867739264166568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" customHeight="1">
      <c r="A36" s="66" t="s">
        <v>60</v>
      </c>
      <c r="B36" s="12">
        <v>17921</v>
      </c>
      <c r="C36" s="12">
        <v>8430</v>
      </c>
      <c r="D36" s="12">
        <f t="shared" si="0"/>
        <v>9491</v>
      </c>
      <c r="E36" s="12">
        <v>17985</v>
      </c>
      <c r="F36" s="78">
        <f>B36-E36</f>
        <v>-64</v>
      </c>
      <c r="G36" s="77">
        <f t="shared" si="2"/>
        <v>-0.35585209897136505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" customHeight="1">
      <c r="A37" s="66" t="s">
        <v>29</v>
      </c>
      <c r="B37" s="12">
        <v>13032</v>
      </c>
      <c r="C37" s="12">
        <v>6139</v>
      </c>
      <c r="D37" s="12">
        <f t="shared" si="0"/>
        <v>6893</v>
      </c>
      <c r="E37" s="12">
        <v>13037</v>
      </c>
      <c r="F37" s="78">
        <f>B37-E37</f>
        <v>-5</v>
      </c>
      <c r="G37" s="79">
        <f t="shared" si="2"/>
        <v>-0.03835238168290251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" customHeight="1">
      <c r="A38" s="66" t="s">
        <v>1</v>
      </c>
      <c r="B38" s="12">
        <v>3322</v>
      </c>
      <c r="C38" s="12">
        <v>1564</v>
      </c>
      <c r="D38" s="97">
        <f t="shared" si="0"/>
        <v>1758</v>
      </c>
      <c r="E38" s="12">
        <v>3337</v>
      </c>
      <c r="F38" s="92">
        <f>B38-E38</f>
        <v>-15</v>
      </c>
      <c r="G38" s="90">
        <f t="shared" si="2"/>
        <v>-0.4495055439017081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" customHeight="1">
      <c r="A39" s="86" t="s">
        <v>50</v>
      </c>
      <c r="B39" s="30">
        <v>34275</v>
      </c>
      <c r="C39" s="30">
        <v>16133</v>
      </c>
      <c r="D39" s="30">
        <f t="shared" si="0"/>
        <v>18142</v>
      </c>
      <c r="E39" s="30">
        <v>34359</v>
      </c>
      <c r="F39" s="83">
        <f>SUM(F36:F38)</f>
        <v>-84</v>
      </c>
      <c r="G39" s="91">
        <f t="shared" si="2"/>
        <v>-0.2444774294944556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" customHeight="1">
      <c r="A40" s="66" t="s">
        <v>30</v>
      </c>
      <c r="B40" s="12">
        <v>12489</v>
      </c>
      <c r="C40" s="12">
        <v>5778</v>
      </c>
      <c r="D40" s="12">
        <f t="shared" si="0"/>
        <v>6711</v>
      </c>
      <c r="E40" s="12">
        <v>12577</v>
      </c>
      <c r="F40" s="78">
        <f>B40-E40</f>
        <v>-88</v>
      </c>
      <c r="G40" s="77">
        <f t="shared" si="2"/>
        <v>-0.6996899101534547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" customHeight="1">
      <c r="A41" s="66" t="s">
        <v>31</v>
      </c>
      <c r="B41" s="12">
        <v>2631</v>
      </c>
      <c r="C41" s="12">
        <v>1158</v>
      </c>
      <c r="D41" s="12">
        <f t="shared" si="0"/>
        <v>1473</v>
      </c>
      <c r="E41" s="12">
        <v>2645</v>
      </c>
      <c r="F41" s="78">
        <f>B41-E41</f>
        <v>-14</v>
      </c>
      <c r="G41" s="79">
        <f t="shared" si="2"/>
        <v>-0.5293005671077505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" customHeight="1">
      <c r="A42" s="66" t="s">
        <v>32</v>
      </c>
      <c r="B42" s="12">
        <v>2233</v>
      </c>
      <c r="C42" s="12">
        <v>1017</v>
      </c>
      <c r="D42" s="12">
        <f t="shared" si="0"/>
        <v>1216</v>
      </c>
      <c r="E42" s="12">
        <v>2255</v>
      </c>
      <c r="F42" s="78">
        <f>B42-E42</f>
        <v>-22</v>
      </c>
      <c r="G42" s="79">
        <f t="shared" si="2"/>
        <v>-0.975609756097561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" customHeight="1">
      <c r="A43" s="66" t="s">
        <v>38</v>
      </c>
      <c r="B43" s="12">
        <v>368</v>
      </c>
      <c r="C43" s="12">
        <v>169</v>
      </c>
      <c r="D43" s="12">
        <f t="shared" si="0"/>
        <v>199</v>
      </c>
      <c r="E43" s="12">
        <v>372</v>
      </c>
      <c r="F43" s="78">
        <f>B43-E43</f>
        <v>-4</v>
      </c>
      <c r="G43" s="79">
        <f t="shared" si="2"/>
        <v>-1.0752688172043012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" customHeight="1">
      <c r="A44" s="66" t="s">
        <v>42</v>
      </c>
      <c r="B44" s="12">
        <v>13354</v>
      </c>
      <c r="C44" s="12">
        <v>6225</v>
      </c>
      <c r="D44" s="97">
        <f t="shared" si="0"/>
        <v>7129</v>
      </c>
      <c r="E44" s="12">
        <v>13508</v>
      </c>
      <c r="F44" s="92">
        <f>B44-E44</f>
        <v>-154</v>
      </c>
      <c r="G44" s="90">
        <f t="shared" si="2"/>
        <v>-1.1400651465798046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" customHeight="1">
      <c r="A45" s="86" t="s">
        <v>50</v>
      </c>
      <c r="B45" s="30">
        <v>31075</v>
      </c>
      <c r="C45" s="30">
        <v>14347</v>
      </c>
      <c r="D45" s="30">
        <f t="shared" si="0"/>
        <v>16728</v>
      </c>
      <c r="E45" s="30">
        <v>31357</v>
      </c>
      <c r="F45" s="83">
        <f aca="true" t="shared" si="4" ref="F45:F50">B45-E45</f>
        <v>-282</v>
      </c>
      <c r="G45" s="88">
        <f t="shared" si="2"/>
        <v>-0.8993207258347418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" customHeight="1">
      <c r="A46" s="74" t="s">
        <v>33</v>
      </c>
      <c r="B46" s="19">
        <v>171926</v>
      </c>
      <c r="C46" s="19">
        <v>80334</v>
      </c>
      <c r="D46" s="19">
        <f t="shared" si="0"/>
        <v>91592</v>
      </c>
      <c r="E46" s="19">
        <v>172892</v>
      </c>
      <c r="F46" s="93">
        <f t="shared" si="4"/>
        <v>-966</v>
      </c>
      <c r="G46" s="94">
        <f t="shared" si="2"/>
        <v>-0.5587303056243204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" customHeight="1">
      <c r="A47" s="82" t="s">
        <v>49</v>
      </c>
      <c r="B47" s="26">
        <v>794993</v>
      </c>
      <c r="C47" s="26">
        <v>371934</v>
      </c>
      <c r="D47" s="26">
        <f t="shared" si="0"/>
        <v>423059</v>
      </c>
      <c r="E47" s="26">
        <v>797981</v>
      </c>
      <c r="F47" s="93">
        <f t="shared" si="4"/>
        <v>-2988</v>
      </c>
      <c r="G47" s="94">
        <f t="shared" si="2"/>
        <v>-0.37444500558283966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" customHeight="1">
      <c r="A48" s="82" t="s">
        <v>2</v>
      </c>
      <c r="B48" s="26">
        <v>306457</v>
      </c>
      <c r="C48" s="26">
        <v>143560</v>
      </c>
      <c r="D48" s="26">
        <f t="shared" si="0"/>
        <v>162897</v>
      </c>
      <c r="E48" s="26">
        <v>307107</v>
      </c>
      <c r="F48" s="93">
        <f t="shared" si="4"/>
        <v>-650</v>
      </c>
      <c r="G48" s="94">
        <f t="shared" si="2"/>
        <v>-0.21165261618914583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" customHeight="1">
      <c r="A49" s="82" t="s">
        <v>34</v>
      </c>
      <c r="B49" s="26">
        <v>241102</v>
      </c>
      <c r="C49" s="26">
        <v>112887</v>
      </c>
      <c r="D49" s="26">
        <f t="shared" si="0"/>
        <v>128215</v>
      </c>
      <c r="E49" s="26">
        <v>242064</v>
      </c>
      <c r="F49" s="93">
        <f t="shared" si="4"/>
        <v>-962</v>
      </c>
      <c r="G49" s="94">
        <f t="shared" si="2"/>
        <v>-0.3974155595214489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ht="17.1" customHeight="1">
      <c r="A50" s="82" t="s">
        <v>35</v>
      </c>
      <c r="B50" s="26">
        <v>247434</v>
      </c>
      <c r="C50" s="26">
        <v>115487</v>
      </c>
      <c r="D50" s="26">
        <f t="shared" si="0"/>
        <v>131947</v>
      </c>
      <c r="E50" s="26">
        <v>248810</v>
      </c>
      <c r="F50" s="93">
        <f t="shared" si="4"/>
        <v>-1376</v>
      </c>
      <c r="G50" s="95">
        <f>F50/E50*100</f>
        <v>-0.5530324343876853</v>
      </c>
      <c r="I50" s="1"/>
      <c r="J50" s="1"/>
      <c r="K50" s="1"/>
      <c r="N50" s="1"/>
      <c r="P50" s="1"/>
      <c r="Q50" s="1"/>
      <c r="R50" s="1"/>
      <c r="U50" s="1"/>
      <c r="W50" s="1"/>
      <c r="X50" s="1"/>
      <c r="Y50" s="1"/>
      <c r="AB50" s="1"/>
    </row>
    <row r="51" spans="2:5" ht="13.5">
      <c r="B51" s="101"/>
      <c r="C51" s="101"/>
      <c r="E51" s="101"/>
    </row>
  </sheetData>
  <mergeCells count="2">
    <mergeCell ref="A1:G1"/>
    <mergeCell ref="A2:G2"/>
  </mergeCells>
  <printOptions horizontalCentered="1" verticalCentered="1"/>
  <pageMargins left="0.7874015748031497" right="0.7874015748031497" top="0.2755905511811024" bottom="0.2755905511811024" header="0" footer="0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view="pageBreakPreview" zoomScaleSheetLayoutView="100" workbookViewId="0" topLeftCell="A1">
      <selection activeCell="G19" sqref="G19"/>
    </sheetView>
  </sheetViews>
  <sheetFormatPr defaultColWidth="9.00390625" defaultRowHeight="13.5"/>
  <cols>
    <col min="1" max="1" width="11.625" style="1" customWidth="1"/>
    <col min="2" max="4" width="10.625" style="2" customWidth="1"/>
    <col min="5" max="5" width="10.625" style="1" customWidth="1"/>
    <col min="6" max="6" width="10.75390625" style="1" customWidth="1"/>
    <col min="7" max="7" width="10.625" style="3" customWidth="1"/>
    <col min="8" max="8" width="11.625" style="1" customWidth="1"/>
    <col min="9" max="11" width="10.625" style="2" customWidth="1"/>
    <col min="12" max="12" width="10.625" style="1" customWidth="1"/>
    <col min="13" max="13" width="10.75390625" style="1" customWidth="1"/>
    <col min="14" max="14" width="10.625" style="3" customWidth="1"/>
    <col min="15" max="15" width="11.625" style="1" customWidth="1"/>
    <col min="16" max="18" width="10.625" style="2" customWidth="1"/>
    <col min="19" max="19" width="10.625" style="1" customWidth="1"/>
    <col min="20" max="20" width="10.75390625" style="1" customWidth="1"/>
    <col min="21" max="21" width="10.625" style="3" customWidth="1"/>
    <col min="22" max="22" width="11.625" style="1" customWidth="1"/>
    <col min="23" max="25" width="10.625" style="2" customWidth="1"/>
    <col min="26" max="26" width="10.625" style="1" customWidth="1"/>
    <col min="27" max="27" width="10.75390625" style="1" customWidth="1"/>
    <col min="28" max="28" width="10.625" style="3" customWidth="1"/>
    <col min="29" max="31" width="10.625" style="1" customWidth="1"/>
    <col min="32" max="16384" width="9.00390625" style="1" customWidth="1"/>
  </cols>
  <sheetData>
    <row r="1" spans="1:28" ht="17.1" customHeight="1">
      <c r="A1" s="103" t="s">
        <v>70</v>
      </c>
      <c r="B1" s="103"/>
      <c r="C1" s="103"/>
      <c r="D1" s="103"/>
      <c r="E1" s="103"/>
      <c r="F1" s="103"/>
      <c r="G1" s="103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" customHeight="1">
      <c r="A2" s="103" t="s">
        <v>71</v>
      </c>
      <c r="B2" s="103"/>
      <c r="C2" s="103"/>
      <c r="D2" s="103"/>
      <c r="E2" s="103"/>
      <c r="F2" s="103"/>
      <c r="G2" s="103"/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9:28" ht="17.1" customHeight="1"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6:28" ht="17.1" customHeight="1">
      <c r="F4" s="42"/>
      <c r="G4" s="61" t="s">
        <v>92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" customHeight="1">
      <c r="A5" s="4"/>
      <c r="B5" s="100" t="s">
        <v>93</v>
      </c>
      <c r="C5" s="6" t="s">
        <v>36</v>
      </c>
      <c r="D5" s="7"/>
      <c r="E5" s="56">
        <v>44713</v>
      </c>
      <c r="F5" s="8" t="s">
        <v>4</v>
      </c>
      <c r="G5" s="9" t="s">
        <v>3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" customHeight="1">
      <c r="A6" s="10" t="s">
        <v>76</v>
      </c>
      <c r="B6" s="11" t="s">
        <v>7</v>
      </c>
      <c r="C6" s="12"/>
      <c r="D6" s="12"/>
      <c r="E6" s="10" t="s">
        <v>7</v>
      </c>
      <c r="F6" s="10"/>
      <c r="G6" s="16" t="s">
        <v>78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" customHeight="1">
      <c r="A7" s="10"/>
      <c r="B7" s="11" t="s">
        <v>9</v>
      </c>
      <c r="C7" s="14" t="s">
        <v>10</v>
      </c>
      <c r="D7" s="14" t="s">
        <v>81</v>
      </c>
      <c r="E7" s="10" t="s">
        <v>9</v>
      </c>
      <c r="F7" s="15" t="s">
        <v>82</v>
      </c>
      <c r="G7" s="16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" customHeight="1">
      <c r="A8" s="17"/>
      <c r="B8" s="18" t="s">
        <v>13</v>
      </c>
      <c r="C8" s="19"/>
      <c r="D8" s="19"/>
      <c r="E8" s="17" t="s">
        <v>37</v>
      </c>
      <c r="F8" s="20" t="s">
        <v>85</v>
      </c>
      <c r="G8" s="21" t="s">
        <v>86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" customHeight="1">
      <c r="A9" s="4" t="s">
        <v>55</v>
      </c>
      <c r="B9" s="22">
        <v>134</v>
      </c>
      <c r="C9" s="22">
        <v>37</v>
      </c>
      <c r="D9" s="22">
        <f aca="true" t="shared" si="0" ref="D9:D50">B9-C9</f>
        <v>97</v>
      </c>
      <c r="E9" s="22">
        <v>134</v>
      </c>
      <c r="F9" s="35">
        <f>B9-E9</f>
        <v>0</v>
      </c>
      <c r="G9" s="46">
        <f>F9/E9*100</f>
        <v>0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" customHeight="1">
      <c r="A10" s="10" t="s">
        <v>66</v>
      </c>
      <c r="B10" s="12">
        <v>18</v>
      </c>
      <c r="C10" s="12">
        <v>6</v>
      </c>
      <c r="D10" s="12">
        <f t="shared" si="0"/>
        <v>12</v>
      </c>
      <c r="E10" s="12">
        <v>18</v>
      </c>
      <c r="F10" s="32">
        <f aca="true" t="shared" si="1" ref="F10:F17">B10-E10</f>
        <v>0</v>
      </c>
      <c r="G10" s="47">
        <f aca="true" t="shared" si="2" ref="G10:G49">F10/E10*100</f>
        <v>0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" customHeight="1">
      <c r="A11" s="10" t="s">
        <v>52</v>
      </c>
      <c r="B11" s="12">
        <v>31</v>
      </c>
      <c r="C11" s="12">
        <v>13</v>
      </c>
      <c r="D11" s="12">
        <f t="shared" si="0"/>
        <v>18</v>
      </c>
      <c r="E11" s="12">
        <v>31</v>
      </c>
      <c r="F11" s="32">
        <f t="shared" si="1"/>
        <v>0</v>
      </c>
      <c r="G11" s="47">
        <f t="shared" si="2"/>
        <v>0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" customHeight="1">
      <c r="A12" s="10" t="s">
        <v>64</v>
      </c>
      <c r="B12" s="12">
        <v>7</v>
      </c>
      <c r="C12" s="12">
        <v>2</v>
      </c>
      <c r="D12" s="12">
        <f t="shared" si="0"/>
        <v>5</v>
      </c>
      <c r="E12" s="12">
        <v>7</v>
      </c>
      <c r="F12" s="32">
        <f t="shared" si="1"/>
        <v>0</v>
      </c>
      <c r="G12" s="47">
        <f t="shared" si="2"/>
        <v>0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" customHeight="1">
      <c r="A13" s="10" t="s">
        <v>67</v>
      </c>
      <c r="B13" s="12">
        <v>14</v>
      </c>
      <c r="C13" s="12">
        <v>8</v>
      </c>
      <c r="D13" s="12">
        <f t="shared" si="0"/>
        <v>6</v>
      </c>
      <c r="E13" s="12">
        <v>14</v>
      </c>
      <c r="F13" s="32">
        <f t="shared" si="1"/>
        <v>0</v>
      </c>
      <c r="G13" s="47">
        <f t="shared" si="2"/>
        <v>0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" customHeight="1">
      <c r="A14" s="10" t="s">
        <v>65</v>
      </c>
      <c r="B14" s="12">
        <v>76</v>
      </c>
      <c r="C14" s="12">
        <v>23</v>
      </c>
      <c r="D14" s="12">
        <f t="shared" si="0"/>
        <v>53</v>
      </c>
      <c r="E14" s="12">
        <v>77</v>
      </c>
      <c r="F14" s="32">
        <f t="shared" si="1"/>
        <v>-1</v>
      </c>
      <c r="G14" s="47">
        <f t="shared" si="2"/>
        <v>-1.2987012987012987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" customHeight="1">
      <c r="A15" s="10" t="s">
        <v>43</v>
      </c>
      <c r="B15" s="12">
        <v>49</v>
      </c>
      <c r="C15" s="12">
        <v>25</v>
      </c>
      <c r="D15" s="12">
        <f t="shared" si="0"/>
        <v>24</v>
      </c>
      <c r="E15" s="12">
        <v>49</v>
      </c>
      <c r="F15" s="32">
        <f t="shared" si="1"/>
        <v>0</v>
      </c>
      <c r="G15" s="47">
        <f t="shared" si="2"/>
        <v>0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" customHeight="1">
      <c r="A16" s="10" t="s">
        <v>44</v>
      </c>
      <c r="B16" s="12">
        <v>28</v>
      </c>
      <c r="C16" s="12">
        <v>11</v>
      </c>
      <c r="D16" s="12">
        <f t="shared" si="0"/>
        <v>17</v>
      </c>
      <c r="E16" s="12">
        <v>28</v>
      </c>
      <c r="F16" s="32">
        <f t="shared" si="1"/>
        <v>0</v>
      </c>
      <c r="G16" s="47">
        <f t="shared" si="2"/>
        <v>0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" customHeight="1">
      <c r="A17" s="10" t="s">
        <v>47</v>
      </c>
      <c r="B17" s="12">
        <v>16</v>
      </c>
      <c r="C17" s="12">
        <v>6</v>
      </c>
      <c r="D17" s="19">
        <f t="shared" si="0"/>
        <v>10</v>
      </c>
      <c r="E17" s="12">
        <v>16</v>
      </c>
      <c r="F17" s="33">
        <f t="shared" si="1"/>
        <v>0</v>
      </c>
      <c r="G17" s="48">
        <f t="shared" si="2"/>
        <v>0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" customHeight="1">
      <c r="A18" s="28" t="s">
        <v>51</v>
      </c>
      <c r="B18" s="26">
        <v>373</v>
      </c>
      <c r="C18" s="26">
        <v>131</v>
      </c>
      <c r="D18" s="26">
        <f t="shared" si="0"/>
        <v>242</v>
      </c>
      <c r="E18" s="26">
        <v>374</v>
      </c>
      <c r="F18" s="43">
        <f>SUM(F9:F17)</f>
        <v>-1</v>
      </c>
      <c r="G18" s="49">
        <f t="shared" si="2"/>
        <v>-0.267379679144385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" customHeight="1">
      <c r="A19" s="10" t="s">
        <v>45</v>
      </c>
      <c r="B19" s="12">
        <v>10</v>
      </c>
      <c r="C19" s="12">
        <v>2</v>
      </c>
      <c r="D19" s="96">
        <f t="shared" si="0"/>
        <v>8</v>
      </c>
      <c r="E19" s="12">
        <v>9</v>
      </c>
      <c r="F19" s="35">
        <f>B19-E19</f>
        <v>1</v>
      </c>
      <c r="G19" s="50">
        <f t="shared" si="2"/>
        <v>11.11111111111111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" customHeight="1">
      <c r="A20" s="29" t="s">
        <v>50</v>
      </c>
      <c r="B20" s="30">
        <v>10</v>
      </c>
      <c r="C20" s="30">
        <v>2</v>
      </c>
      <c r="D20" s="30">
        <f t="shared" si="0"/>
        <v>8</v>
      </c>
      <c r="E20" s="30">
        <v>9</v>
      </c>
      <c r="F20" s="44">
        <f>SUM(F19)</f>
        <v>1</v>
      </c>
      <c r="G20" s="51">
        <f t="shared" si="2"/>
        <v>11.11111111111111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" customHeight="1">
      <c r="A21" s="10" t="s">
        <v>62</v>
      </c>
      <c r="B21" s="12">
        <v>9</v>
      </c>
      <c r="C21" s="12">
        <v>5</v>
      </c>
      <c r="D21" s="12">
        <f t="shared" si="0"/>
        <v>4</v>
      </c>
      <c r="E21" s="12">
        <v>9</v>
      </c>
      <c r="F21" s="32">
        <f>B21-E21</f>
        <v>0</v>
      </c>
      <c r="G21" s="46">
        <f t="shared" si="2"/>
        <v>0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" customHeight="1">
      <c r="A22" s="10" t="s">
        <v>69</v>
      </c>
      <c r="B22" s="12">
        <v>4</v>
      </c>
      <c r="C22" s="12">
        <v>1</v>
      </c>
      <c r="D22" s="12">
        <f t="shared" si="0"/>
        <v>3</v>
      </c>
      <c r="E22" s="12">
        <v>4</v>
      </c>
      <c r="F22" s="32">
        <f>B22-E22</f>
        <v>0</v>
      </c>
      <c r="G22" s="47">
        <f t="shared" si="2"/>
        <v>0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" customHeight="1">
      <c r="A23" s="10" t="s">
        <v>54</v>
      </c>
      <c r="B23" s="12">
        <v>0</v>
      </c>
      <c r="C23" s="12">
        <v>0</v>
      </c>
      <c r="D23" s="97">
        <f t="shared" si="0"/>
        <v>0</v>
      </c>
      <c r="E23" s="12">
        <v>0</v>
      </c>
      <c r="F23" s="38">
        <f>B23-E23</f>
        <v>0</v>
      </c>
      <c r="G23" s="52">
        <v>0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" customHeight="1">
      <c r="A24" s="29" t="s">
        <v>50</v>
      </c>
      <c r="B24" s="30">
        <v>13</v>
      </c>
      <c r="C24" s="30">
        <v>6</v>
      </c>
      <c r="D24" s="30">
        <f t="shared" si="0"/>
        <v>7</v>
      </c>
      <c r="E24" s="30">
        <v>13</v>
      </c>
      <c r="F24" s="44">
        <f>SUM(F21:F23)</f>
        <v>0</v>
      </c>
      <c r="G24" s="51">
        <f t="shared" si="2"/>
        <v>0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" customHeight="1">
      <c r="A25" s="10" t="s">
        <v>57</v>
      </c>
      <c r="B25" s="12">
        <v>9</v>
      </c>
      <c r="C25" s="12">
        <v>4</v>
      </c>
      <c r="D25" s="12">
        <f t="shared" si="0"/>
        <v>5</v>
      </c>
      <c r="E25" s="12">
        <v>9</v>
      </c>
      <c r="F25" s="32">
        <f>B25-E25</f>
        <v>0</v>
      </c>
      <c r="G25" s="46">
        <f t="shared" si="2"/>
        <v>0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" customHeight="1">
      <c r="A26" s="10" t="s">
        <v>87</v>
      </c>
      <c r="B26" s="12">
        <v>4</v>
      </c>
      <c r="C26" s="12">
        <v>1</v>
      </c>
      <c r="D26" s="12">
        <f t="shared" si="0"/>
        <v>3</v>
      </c>
      <c r="E26" s="12">
        <v>4</v>
      </c>
      <c r="F26" s="32">
        <f>B26-E26</f>
        <v>0</v>
      </c>
      <c r="G26" s="47">
        <f t="shared" si="2"/>
        <v>0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" customHeight="1">
      <c r="A27" s="10" t="s">
        <v>46</v>
      </c>
      <c r="B27" s="12">
        <v>22</v>
      </c>
      <c r="C27" s="12">
        <v>10</v>
      </c>
      <c r="D27" s="97">
        <f t="shared" si="0"/>
        <v>12</v>
      </c>
      <c r="E27" s="12">
        <v>22</v>
      </c>
      <c r="F27" s="38">
        <f>B27-E27</f>
        <v>0</v>
      </c>
      <c r="G27" s="53">
        <f t="shared" si="2"/>
        <v>0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" customHeight="1">
      <c r="A28" s="29" t="s">
        <v>50</v>
      </c>
      <c r="B28" s="30">
        <v>35</v>
      </c>
      <c r="C28" s="30">
        <v>15</v>
      </c>
      <c r="D28" s="30">
        <f t="shared" si="0"/>
        <v>20</v>
      </c>
      <c r="E28" s="30">
        <v>35</v>
      </c>
      <c r="F28" s="44">
        <f>SUM(F25:F27)</f>
        <v>0</v>
      </c>
      <c r="G28" s="54">
        <f t="shared" si="2"/>
        <v>0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" customHeight="1">
      <c r="A29" s="10" t="s">
        <v>56</v>
      </c>
      <c r="B29" s="12">
        <v>3</v>
      </c>
      <c r="C29" s="12">
        <v>1</v>
      </c>
      <c r="D29" s="12">
        <f t="shared" si="0"/>
        <v>2</v>
      </c>
      <c r="E29" s="12">
        <v>3</v>
      </c>
      <c r="F29" s="32">
        <f aca="true" t="shared" si="3" ref="F29:F34">B29-E29</f>
        <v>0</v>
      </c>
      <c r="G29" s="46">
        <f t="shared" si="2"/>
        <v>0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" customHeight="1">
      <c r="A30" s="10" t="s">
        <v>58</v>
      </c>
      <c r="B30" s="12">
        <v>7</v>
      </c>
      <c r="C30" s="12">
        <v>2</v>
      </c>
      <c r="D30" s="12">
        <f t="shared" si="0"/>
        <v>5</v>
      </c>
      <c r="E30" s="12">
        <v>7</v>
      </c>
      <c r="F30" s="32">
        <f t="shared" si="3"/>
        <v>0</v>
      </c>
      <c r="G30" s="47">
        <f t="shared" si="2"/>
        <v>0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" customHeight="1">
      <c r="A31" s="10" t="s">
        <v>59</v>
      </c>
      <c r="B31" s="12">
        <v>4</v>
      </c>
      <c r="C31" s="12">
        <v>2</v>
      </c>
      <c r="D31" s="12">
        <f t="shared" si="0"/>
        <v>2</v>
      </c>
      <c r="E31" s="12">
        <v>4</v>
      </c>
      <c r="F31" s="32">
        <f t="shared" si="3"/>
        <v>0</v>
      </c>
      <c r="G31" s="47">
        <f t="shared" si="2"/>
        <v>0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" customHeight="1">
      <c r="A32" s="10" t="s">
        <v>39</v>
      </c>
      <c r="B32" s="12">
        <v>10</v>
      </c>
      <c r="C32" s="12">
        <v>4</v>
      </c>
      <c r="D32" s="12">
        <f t="shared" si="0"/>
        <v>6</v>
      </c>
      <c r="E32" s="12">
        <v>10</v>
      </c>
      <c r="F32" s="32">
        <f t="shared" si="3"/>
        <v>0</v>
      </c>
      <c r="G32" s="47">
        <f t="shared" si="2"/>
        <v>0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" customHeight="1">
      <c r="A33" s="10" t="s">
        <v>40</v>
      </c>
      <c r="B33" s="12">
        <v>14</v>
      </c>
      <c r="C33" s="12">
        <v>4</v>
      </c>
      <c r="D33" s="12">
        <f t="shared" si="0"/>
        <v>10</v>
      </c>
      <c r="E33" s="12">
        <v>14</v>
      </c>
      <c r="F33" s="32">
        <f t="shared" si="3"/>
        <v>0</v>
      </c>
      <c r="G33" s="47">
        <f t="shared" si="2"/>
        <v>0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" customHeight="1">
      <c r="A34" s="10" t="s">
        <v>41</v>
      </c>
      <c r="B34" s="12">
        <v>4</v>
      </c>
      <c r="C34" s="12">
        <v>0</v>
      </c>
      <c r="D34" s="97">
        <f t="shared" si="0"/>
        <v>4</v>
      </c>
      <c r="E34" s="12">
        <v>4</v>
      </c>
      <c r="F34" s="38">
        <f t="shared" si="3"/>
        <v>0</v>
      </c>
      <c r="G34" s="53">
        <f t="shared" si="2"/>
        <v>0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" customHeight="1">
      <c r="A35" s="29" t="s">
        <v>50</v>
      </c>
      <c r="B35" s="30">
        <v>42</v>
      </c>
      <c r="C35" s="30">
        <v>13</v>
      </c>
      <c r="D35" s="30">
        <f t="shared" si="0"/>
        <v>29</v>
      </c>
      <c r="E35" s="30">
        <v>42</v>
      </c>
      <c r="F35" s="44">
        <f>SUM(F29:F34)</f>
        <v>0</v>
      </c>
      <c r="G35" s="54">
        <f t="shared" si="2"/>
        <v>0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" customHeight="1">
      <c r="A36" s="10" t="s">
        <v>60</v>
      </c>
      <c r="B36" s="12">
        <v>20</v>
      </c>
      <c r="C36" s="12">
        <v>9</v>
      </c>
      <c r="D36" s="12">
        <f t="shared" si="0"/>
        <v>11</v>
      </c>
      <c r="E36" s="12">
        <v>20</v>
      </c>
      <c r="F36" s="32">
        <f>B36-E36</f>
        <v>0</v>
      </c>
      <c r="G36" s="46">
        <f t="shared" si="2"/>
        <v>0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" customHeight="1">
      <c r="A37" s="10" t="s">
        <v>53</v>
      </c>
      <c r="B37" s="12">
        <v>3</v>
      </c>
      <c r="C37" s="12">
        <v>0</v>
      </c>
      <c r="D37" s="12">
        <f t="shared" si="0"/>
        <v>3</v>
      </c>
      <c r="E37" s="12">
        <v>3</v>
      </c>
      <c r="F37" s="32">
        <f>B37-E37</f>
        <v>0</v>
      </c>
      <c r="G37" s="47">
        <f t="shared" si="2"/>
        <v>0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" customHeight="1">
      <c r="A38" s="10" t="s">
        <v>88</v>
      </c>
      <c r="B38" s="12">
        <v>10</v>
      </c>
      <c r="C38" s="12">
        <v>2</v>
      </c>
      <c r="D38" s="97">
        <f t="shared" si="0"/>
        <v>8</v>
      </c>
      <c r="E38" s="12">
        <v>10</v>
      </c>
      <c r="F38" s="38">
        <f>B38-E38</f>
        <v>0</v>
      </c>
      <c r="G38" s="53">
        <f t="shared" si="2"/>
        <v>0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" customHeight="1">
      <c r="A39" s="29" t="s">
        <v>50</v>
      </c>
      <c r="B39" s="30">
        <v>33</v>
      </c>
      <c r="C39" s="30">
        <v>11</v>
      </c>
      <c r="D39" s="30">
        <f t="shared" si="0"/>
        <v>22</v>
      </c>
      <c r="E39" s="30">
        <v>33</v>
      </c>
      <c r="F39" s="44">
        <f>SUM(F36:F38)</f>
        <v>0</v>
      </c>
      <c r="G39" s="54">
        <f t="shared" si="2"/>
        <v>0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" customHeight="1">
      <c r="A40" s="10" t="s">
        <v>68</v>
      </c>
      <c r="B40" s="12">
        <v>48</v>
      </c>
      <c r="C40" s="12">
        <v>13</v>
      </c>
      <c r="D40" s="12">
        <f t="shared" si="0"/>
        <v>35</v>
      </c>
      <c r="E40" s="12">
        <v>48</v>
      </c>
      <c r="F40" s="32">
        <f>B40-E40</f>
        <v>0</v>
      </c>
      <c r="G40" s="46">
        <f t="shared" si="2"/>
        <v>0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" customHeight="1">
      <c r="A41" s="10" t="s">
        <v>63</v>
      </c>
      <c r="B41" s="12">
        <v>3</v>
      </c>
      <c r="C41" s="12">
        <v>1</v>
      </c>
      <c r="D41" s="12">
        <f t="shared" si="0"/>
        <v>2</v>
      </c>
      <c r="E41" s="12">
        <v>3</v>
      </c>
      <c r="F41" s="32">
        <f>B41-E41</f>
        <v>0</v>
      </c>
      <c r="G41" s="47">
        <f t="shared" si="2"/>
        <v>0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" customHeight="1">
      <c r="A42" s="10" t="s">
        <v>61</v>
      </c>
      <c r="B42" s="12">
        <v>22</v>
      </c>
      <c r="C42" s="12">
        <v>12</v>
      </c>
      <c r="D42" s="12">
        <f t="shared" si="0"/>
        <v>10</v>
      </c>
      <c r="E42" s="12">
        <v>22</v>
      </c>
      <c r="F42" s="32">
        <f>B42-E42</f>
        <v>0</v>
      </c>
      <c r="G42" s="47">
        <f t="shared" si="2"/>
        <v>0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" customHeight="1">
      <c r="A43" s="10" t="s">
        <v>38</v>
      </c>
      <c r="B43" s="12">
        <v>3</v>
      </c>
      <c r="C43" s="12">
        <v>2</v>
      </c>
      <c r="D43" s="12">
        <f t="shared" si="0"/>
        <v>1</v>
      </c>
      <c r="E43" s="12">
        <v>3</v>
      </c>
      <c r="F43" s="32">
        <f>B43-E43</f>
        <v>0</v>
      </c>
      <c r="G43" s="47">
        <f t="shared" si="2"/>
        <v>0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" customHeight="1">
      <c r="A44" s="10" t="s">
        <v>72</v>
      </c>
      <c r="B44" s="12">
        <v>22</v>
      </c>
      <c r="C44" s="12">
        <v>10</v>
      </c>
      <c r="D44" s="97">
        <f t="shared" si="0"/>
        <v>12</v>
      </c>
      <c r="E44" s="12">
        <v>22</v>
      </c>
      <c r="F44" s="39">
        <f>B44-E44</f>
        <v>0</v>
      </c>
      <c r="G44" s="53">
        <f t="shared" si="2"/>
        <v>0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" customHeight="1">
      <c r="A45" s="29" t="s">
        <v>50</v>
      </c>
      <c r="B45" s="30">
        <v>98</v>
      </c>
      <c r="C45" s="30">
        <v>38</v>
      </c>
      <c r="D45" s="30">
        <f t="shared" si="0"/>
        <v>60</v>
      </c>
      <c r="E45" s="30">
        <v>98</v>
      </c>
      <c r="F45" s="43">
        <f aca="true" t="shared" si="4" ref="F45:F50">B45-E45</f>
        <v>0</v>
      </c>
      <c r="G45" s="51">
        <f t="shared" si="2"/>
        <v>0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" customHeight="1">
      <c r="A46" s="20" t="s">
        <v>89</v>
      </c>
      <c r="B46" s="19">
        <v>231</v>
      </c>
      <c r="C46" s="19">
        <v>85</v>
      </c>
      <c r="D46" s="19">
        <f t="shared" si="0"/>
        <v>146</v>
      </c>
      <c r="E46" s="19">
        <v>230</v>
      </c>
      <c r="F46" s="45">
        <f t="shared" si="4"/>
        <v>1</v>
      </c>
      <c r="G46" s="55">
        <f t="shared" si="2"/>
        <v>0.43478260869565216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" customHeight="1">
      <c r="A47" s="28" t="s">
        <v>49</v>
      </c>
      <c r="B47" s="26">
        <v>604</v>
      </c>
      <c r="C47" s="26">
        <v>216</v>
      </c>
      <c r="D47" s="26">
        <f t="shared" si="0"/>
        <v>388</v>
      </c>
      <c r="E47" s="26">
        <v>604</v>
      </c>
      <c r="F47" s="45">
        <f t="shared" si="4"/>
        <v>0</v>
      </c>
      <c r="G47" s="55">
        <f t="shared" si="2"/>
        <v>0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" customHeight="1">
      <c r="A48" s="28" t="s">
        <v>73</v>
      </c>
      <c r="B48" s="26">
        <v>134</v>
      </c>
      <c r="C48" s="26">
        <v>37</v>
      </c>
      <c r="D48" s="26">
        <f t="shared" si="0"/>
        <v>97</v>
      </c>
      <c r="E48" s="26">
        <v>134</v>
      </c>
      <c r="F48" s="45">
        <f t="shared" si="4"/>
        <v>0</v>
      </c>
      <c r="G48" s="55">
        <f t="shared" si="2"/>
        <v>0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" customHeight="1">
      <c r="A49" s="28" t="s">
        <v>74</v>
      </c>
      <c r="B49" s="26">
        <v>123</v>
      </c>
      <c r="C49" s="26">
        <v>46</v>
      </c>
      <c r="D49" s="26">
        <f t="shared" si="0"/>
        <v>77</v>
      </c>
      <c r="E49" s="26">
        <v>122</v>
      </c>
      <c r="F49" s="45">
        <f t="shared" si="4"/>
        <v>1</v>
      </c>
      <c r="G49" s="55">
        <f t="shared" si="2"/>
        <v>0.819672131147541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ht="17.1" customHeight="1">
      <c r="A50" s="28" t="s">
        <v>75</v>
      </c>
      <c r="B50" s="26">
        <v>347</v>
      </c>
      <c r="C50" s="26">
        <v>133</v>
      </c>
      <c r="D50" s="26">
        <f t="shared" si="0"/>
        <v>214</v>
      </c>
      <c r="E50" s="26">
        <v>348</v>
      </c>
      <c r="F50" s="45">
        <f t="shared" si="4"/>
        <v>-1</v>
      </c>
      <c r="G50" s="49">
        <f>F50/E50*100</f>
        <v>-0.28735632183908044</v>
      </c>
      <c r="I50" s="1"/>
      <c r="J50" s="1"/>
      <c r="K50" s="1"/>
      <c r="N50" s="1"/>
      <c r="P50" s="1"/>
      <c r="Q50" s="1"/>
      <c r="R50" s="1"/>
      <c r="U50" s="1"/>
      <c r="W50" s="1"/>
      <c r="X50" s="1"/>
      <c r="Y50" s="1"/>
      <c r="AB50" s="1"/>
    </row>
  </sheetData>
  <mergeCells count="2">
    <mergeCell ref="A1:G1"/>
    <mergeCell ref="A2:G2"/>
  </mergeCells>
  <printOptions horizontalCentered="1" verticalCentered="1"/>
  <pageMargins left="0.7874015748031497" right="0.7874015748031497" top="0.11811023622047245" bottom="0.11811023622047245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view="pageBreakPreview" zoomScaleSheetLayoutView="100" workbookViewId="0" topLeftCell="A1">
      <selection activeCell="H1" sqref="H1:H1048576"/>
    </sheetView>
  </sheetViews>
  <sheetFormatPr defaultColWidth="9.00390625" defaultRowHeight="13.5"/>
  <cols>
    <col min="1" max="1" width="11.625" style="1" customWidth="1"/>
    <col min="2" max="2" width="10.50390625" style="2" bestFit="1" customWidth="1"/>
    <col min="3" max="4" width="10.625" style="2" customWidth="1"/>
    <col min="5" max="6" width="10.625" style="1" customWidth="1"/>
    <col min="7" max="7" width="10.625" style="3" customWidth="1"/>
    <col min="8" max="8" width="11.625" style="1" customWidth="1"/>
    <col min="9" max="9" width="10.50390625" style="2" bestFit="1" customWidth="1"/>
    <col min="10" max="11" width="10.625" style="2" customWidth="1"/>
    <col min="12" max="13" width="10.625" style="1" customWidth="1"/>
    <col min="14" max="14" width="10.625" style="3" customWidth="1"/>
    <col min="15" max="15" width="11.625" style="1" customWidth="1"/>
    <col min="16" max="16" width="10.50390625" style="2" bestFit="1" customWidth="1"/>
    <col min="17" max="18" width="10.625" style="2" customWidth="1"/>
    <col min="19" max="20" width="10.625" style="1" customWidth="1"/>
    <col min="21" max="21" width="10.625" style="3" customWidth="1"/>
    <col min="22" max="22" width="11.625" style="1" customWidth="1"/>
    <col min="23" max="23" width="10.50390625" style="2" bestFit="1" customWidth="1"/>
    <col min="24" max="25" width="10.625" style="2" customWidth="1"/>
    <col min="26" max="27" width="10.625" style="1" customWidth="1"/>
    <col min="28" max="28" width="10.625" style="3" customWidth="1"/>
    <col min="29" max="29" width="5.50390625" style="1" customWidth="1"/>
    <col min="30" max="16384" width="9.00390625" style="1" customWidth="1"/>
  </cols>
  <sheetData>
    <row r="1" spans="1:28" ht="17.1" customHeight="1">
      <c r="A1" s="103" t="s">
        <v>90</v>
      </c>
      <c r="B1" s="103"/>
      <c r="C1" s="103"/>
      <c r="D1" s="103"/>
      <c r="E1" s="103"/>
      <c r="F1" s="103"/>
      <c r="G1" s="103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" customHeight="1">
      <c r="A2" s="103" t="s">
        <v>48</v>
      </c>
      <c r="B2" s="103"/>
      <c r="C2" s="103"/>
      <c r="D2" s="103"/>
      <c r="E2" s="103"/>
      <c r="F2" s="103"/>
      <c r="G2" s="103"/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9:28" ht="17.1" customHeight="1"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6:28" ht="17.1" customHeight="1">
      <c r="F4" s="41"/>
      <c r="G4" s="61" t="s">
        <v>92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" customHeight="1">
      <c r="A5" s="4"/>
      <c r="B5" s="5" t="str">
        <f>'定時登録（国内）'!B5</f>
        <v>R4.9.1</v>
      </c>
      <c r="C5" s="6" t="s">
        <v>36</v>
      </c>
      <c r="D5" s="7"/>
      <c r="E5" s="5">
        <f>'定時登録（国内）'!E5</f>
        <v>44713</v>
      </c>
      <c r="F5" s="8" t="s">
        <v>4</v>
      </c>
      <c r="G5" s="9" t="s">
        <v>3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" customHeight="1">
      <c r="A6" s="10" t="s">
        <v>76</v>
      </c>
      <c r="B6" s="11" t="s">
        <v>77</v>
      </c>
      <c r="C6" s="12"/>
      <c r="D6" s="22"/>
      <c r="E6" s="10" t="s">
        <v>77</v>
      </c>
      <c r="F6" s="10"/>
      <c r="G6" s="13" t="s">
        <v>78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" customHeight="1">
      <c r="A7" s="10"/>
      <c r="B7" s="11" t="s">
        <v>79</v>
      </c>
      <c r="C7" s="14" t="s">
        <v>80</v>
      </c>
      <c r="D7" s="14" t="s">
        <v>81</v>
      </c>
      <c r="E7" s="10" t="s">
        <v>79</v>
      </c>
      <c r="F7" s="15" t="s">
        <v>82</v>
      </c>
      <c r="G7" s="16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" customHeight="1">
      <c r="A8" s="17"/>
      <c r="B8" s="18" t="s">
        <v>83</v>
      </c>
      <c r="C8" s="19"/>
      <c r="D8" s="19"/>
      <c r="E8" s="17" t="s">
        <v>84</v>
      </c>
      <c r="F8" s="15" t="s">
        <v>85</v>
      </c>
      <c r="G8" s="16" t="s">
        <v>86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" customHeight="1">
      <c r="A9" s="4" t="s">
        <v>55</v>
      </c>
      <c r="B9" s="22">
        <f>'定時登録（国内）'!B9+'在外登録'!B9</f>
        <v>306591</v>
      </c>
      <c r="C9" s="22">
        <f>'定時登録（国内）'!C9+'在外登録'!C9</f>
        <v>143597</v>
      </c>
      <c r="D9" s="22">
        <f aca="true" t="shared" si="0" ref="D9:D50">B9-C9</f>
        <v>162994</v>
      </c>
      <c r="E9" s="22">
        <v>307241</v>
      </c>
      <c r="F9" s="31">
        <f aca="true" t="shared" si="1" ref="F9:F17">B9-E9</f>
        <v>-650</v>
      </c>
      <c r="G9" s="23">
        <f aca="true" t="shared" si="2" ref="G9:G50">F9/E9*100</f>
        <v>-0.21156030607894127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" customHeight="1">
      <c r="A10" s="10" t="s">
        <v>66</v>
      </c>
      <c r="B10" s="12">
        <f>'定時登録（国内）'!B10+'在外登録'!B10</f>
        <v>42209</v>
      </c>
      <c r="C10" s="12">
        <f>'定時登録（国内）'!C10+'在外登録'!C10</f>
        <v>19476</v>
      </c>
      <c r="D10" s="12">
        <f t="shared" si="0"/>
        <v>22733</v>
      </c>
      <c r="E10" s="12">
        <v>42429</v>
      </c>
      <c r="F10" s="32">
        <f t="shared" si="1"/>
        <v>-220</v>
      </c>
      <c r="G10" s="24">
        <f t="shared" si="2"/>
        <v>-0.5185132810106294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" customHeight="1">
      <c r="A11" s="10" t="s">
        <v>52</v>
      </c>
      <c r="B11" s="12">
        <f>'定時登録（国内）'!B11+'在外登録'!B11</f>
        <v>52069</v>
      </c>
      <c r="C11" s="12">
        <f>'定時登録（国内）'!C11+'在外登録'!C11</f>
        <v>24301</v>
      </c>
      <c r="D11" s="12">
        <f t="shared" si="0"/>
        <v>27768</v>
      </c>
      <c r="E11" s="12">
        <v>52306</v>
      </c>
      <c r="F11" s="32">
        <f t="shared" si="1"/>
        <v>-237</v>
      </c>
      <c r="G11" s="24">
        <f t="shared" si="2"/>
        <v>-0.45310289450541047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" customHeight="1">
      <c r="A12" s="10" t="s">
        <v>64</v>
      </c>
      <c r="B12" s="12">
        <f>'定時登録（国内）'!B12+'在外登録'!B12</f>
        <v>22960</v>
      </c>
      <c r="C12" s="12">
        <f>'定時登録（国内）'!C12+'在外登録'!C12</f>
        <v>10769</v>
      </c>
      <c r="D12" s="12">
        <f t="shared" si="0"/>
        <v>12191</v>
      </c>
      <c r="E12" s="12">
        <v>23108</v>
      </c>
      <c r="F12" s="32">
        <f t="shared" si="1"/>
        <v>-148</v>
      </c>
      <c r="G12" s="24">
        <f t="shared" si="2"/>
        <v>-0.6404708326120824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" customHeight="1">
      <c r="A13" s="10" t="s">
        <v>67</v>
      </c>
      <c r="B13" s="12">
        <f>'定時登録（国内）'!B13+'在外登録'!B13</f>
        <v>19119</v>
      </c>
      <c r="C13" s="12">
        <f>'定時登録（国内）'!C13+'在外登録'!C13</f>
        <v>9054</v>
      </c>
      <c r="D13" s="12">
        <f t="shared" si="0"/>
        <v>10065</v>
      </c>
      <c r="E13" s="12">
        <v>19165</v>
      </c>
      <c r="F13" s="32">
        <f t="shared" si="1"/>
        <v>-46</v>
      </c>
      <c r="G13" s="24">
        <f t="shared" si="2"/>
        <v>-0.24002087138012002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" customHeight="1">
      <c r="A14" s="10" t="s">
        <v>65</v>
      </c>
      <c r="B14" s="12">
        <f>'定時登録（国内）'!B14+'在外登録'!B14</f>
        <v>60454</v>
      </c>
      <c r="C14" s="12">
        <f>'定時登録（国内）'!C14+'在外登録'!C14</f>
        <v>28189</v>
      </c>
      <c r="D14" s="12">
        <f t="shared" si="0"/>
        <v>32265</v>
      </c>
      <c r="E14" s="12">
        <v>60826</v>
      </c>
      <c r="F14" s="32">
        <f t="shared" si="1"/>
        <v>-372</v>
      </c>
      <c r="G14" s="24">
        <f t="shared" si="2"/>
        <v>-0.6115805740966035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" customHeight="1">
      <c r="A15" s="10" t="s">
        <v>43</v>
      </c>
      <c r="B15" s="12">
        <f>'定時登録（国内）'!B15+'在外登録'!B15</f>
        <v>23412</v>
      </c>
      <c r="C15" s="12">
        <f>'定時登録（国内）'!C15+'在外登録'!C15</f>
        <v>10667</v>
      </c>
      <c r="D15" s="12">
        <f t="shared" si="0"/>
        <v>12745</v>
      </c>
      <c r="E15" s="12">
        <v>23600</v>
      </c>
      <c r="F15" s="32">
        <f t="shared" si="1"/>
        <v>-188</v>
      </c>
      <c r="G15" s="24">
        <f t="shared" si="2"/>
        <v>-0.7966101694915253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" customHeight="1">
      <c r="A16" s="10" t="s">
        <v>44</v>
      </c>
      <c r="B16" s="12">
        <f>'定時登録（国内）'!B16+'在外登録'!B16</f>
        <v>51727</v>
      </c>
      <c r="C16" s="12">
        <f>'定時登録（国内）'!C16+'在外登録'!C16</f>
        <v>24366</v>
      </c>
      <c r="D16" s="12">
        <f t="shared" si="0"/>
        <v>27361</v>
      </c>
      <c r="E16" s="12">
        <v>51925</v>
      </c>
      <c r="F16" s="32">
        <f t="shared" si="1"/>
        <v>-198</v>
      </c>
      <c r="G16" s="24">
        <f t="shared" si="2"/>
        <v>-0.38131921039961486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" customHeight="1">
      <c r="A17" s="10" t="s">
        <v>47</v>
      </c>
      <c r="B17" s="12">
        <f>'定時登録（国内）'!B17+'在外登録'!B17</f>
        <v>44899</v>
      </c>
      <c r="C17" s="19">
        <f>'定時登録（国内）'!C17+'在外登録'!C17</f>
        <v>21312</v>
      </c>
      <c r="D17" s="19">
        <f t="shared" si="0"/>
        <v>23587</v>
      </c>
      <c r="E17" s="12">
        <v>44863</v>
      </c>
      <c r="F17" s="33">
        <f t="shared" si="1"/>
        <v>36</v>
      </c>
      <c r="G17" s="25">
        <f t="shared" si="2"/>
        <v>0.08024429931123643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" customHeight="1">
      <c r="A18" s="28" t="s">
        <v>51</v>
      </c>
      <c r="B18" s="26">
        <f>'定時登録（国内）'!B18+'在外登録'!B18</f>
        <v>623440</v>
      </c>
      <c r="C18" s="22">
        <f>'定時登録（国内）'!C18+'在外登録'!C18</f>
        <v>291731</v>
      </c>
      <c r="D18" s="26">
        <f t="shared" si="0"/>
        <v>331709</v>
      </c>
      <c r="E18" s="26">
        <v>625463</v>
      </c>
      <c r="F18" s="34">
        <f>SUM(F9:F17)</f>
        <v>-2023</v>
      </c>
      <c r="G18" s="27">
        <f t="shared" si="2"/>
        <v>-0.3234403953551209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" customHeight="1">
      <c r="A19" s="10" t="s">
        <v>45</v>
      </c>
      <c r="B19" s="26">
        <f>'定時登録（国内）'!B19+'在外登録'!B19</f>
        <v>7446</v>
      </c>
      <c r="C19" s="22">
        <f>'定時登録（国内）'!C19+'在外登録'!C19</f>
        <v>3427</v>
      </c>
      <c r="D19" s="12">
        <f t="shared" si="0"/>
        <v>4019</v>
      </c>
      <c r="E19" s="12">
        <v>7509</v>
      </c>
      <c r="F19" s="35">
        <f>B19-E19</f>
        <v>-63</v>
      </c>
      <c r="G19" s="23">
        <f t="shared" si="2"/>
        <v>-0.8389932081502196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" customHeight="1">
      <c r="A20" s="28" t="s">
        <v>50</v>
      </c>
      <c r="B20" s="26">
        <f>'定時登録（国内）'!B20+'在外登録'!B20</f>
        <v>7446</v>
      </c>
      <c r="C20" s="22">
        <f>'定時登録（国内）'!C20+'在外登録'!C20</f>
        <v>3427</v>
      </c>
      <c r="D20" s="26">
        <f t="shared" si="0"/>
        <v>4019</v>
      </c>
      <c r="E20" s="26">
        <v>7509</v>
      </c>
      <c r="F20" s="36">
        <f>SUM(F19)</f>
        <v>-63</v>
      </c>
      <c r="G20" s="40">
        <f t="shared" si="2"/>
        <v>-0.8389932081502196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" customHeight="1">
      <c r="A21" s="10" t="s">
        <v>62</v>
      </c>
      <c r="B21" s="22">
        <f>'定時登録（国内）'!B21+'在外登録'!B21</f>
        <v>13919</v>
      </c>
      <c r="C21" s="22">
        <f>'定時登録（国内）'!C21+'在外登録'!C21</f>
        <v>6507</v>
      </c>
      <c r="D21" s="12">
        <f t="shared" si="0"/>
        <v>7412</v>
      </c>
      <c r="E21" s="12">
        <v>13984</v>
      </c>
      <c r="F21" s="32">
        <f>B21-E21</f>
        <v>-65</v>
      </c>
      <c r="G21" s="23">
        <f t="shared" si="2"/>
        <v>-0.4648169336384439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" customHeight="1">
      <c r="A22" s="10" t="s">
        <v>69</v>
      </c>
      <c r="B22" s="12">
        <f>'定時登録（国内）'!B22+'在外登録'!B22</f>
        <v>3529</v>
      </c>
      <c r="C22" s="12">
        <f>'定時登録（国内）'!C22+'在外登録'!C22</f>
        <v>1603</v>
      </c>
      <c r="D22" s="12">
        <f t="shared" si="0"/>
        <v>1926</v>
      </c>
      <c r="E22" s="12">
        <v>3577</v>
      </c>
      <c r="F22" s="32">
        <f>B22-E22</f>
        <v>-48</v>
      </c>
      <c r="G22" s="24">
        <f t="shared" si="2"/>
        <v>-1.3419066256639642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" customHeight="1">
      <c r="A23" s="10" t="s">
        <v>54</v>
      </c>
      <c r="B23" s="19">
        <f>'定時登録（国内）'!B23+'在外登録'!B23</f>
        <v>2467</v>
      </c>
      <c r="C23" s="19">
        <f>'定時登録（国内）'!C23+'在外登録'!C23</f>
        <v>1172</v>
      </c>
      <c r="D23" s="12">
        <f t="shared" si="0"/>
        <v>1295</v>
      </c>
      <c r="E23" s="12">
        <v>2485</v>
      </c>
      <c r="F23" s="32">
        <f>B23-E23</f>
        <v>-18</v>
      </c>
      <c r="G23" s="24">
        <f t="shared" si="2"/>
        <v>-0.7243460764587526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" customHeight="1">
      <c r="A24" s="28" t="s">
        <v>50</v>
      </c>
      <c r="B24" s="26">
        <f>'定時登録（国内）'!B24+'在外登録'!B24</f>
        <v>19915</v>
      </c>
      <c r="C24" s="22">
        <f>'定時登録（国内）'!C24+'在外登録'!C24</f>
        <v>9282</v>
      </c>
      <c r="D24" s="26">
        <f t="shared" si="0"/>
        <v>10633</v>
      </c>
      <c r="E24" s="26">
        <v>20046</v>
      </c>
      <c r="F24" s="36">
        <f>SUM(F21:F23)</f>
        <v>-131</v>
      </c>
      <c r="G24" s="37">
        <f t="shared" si="2"/>
        <v>-0.6534969569989025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" customHeight="1">
      <c r="A25" s="10" t="s">
        <v>57</v>
      </c>
      <c r="B25" s="22">
        <f>'定時登録（国内）'!B25+'在外登録'!B25</f>
        <v>9804</v>
      </c>
      <c r="C25" s="22">
        <f>'定時登録（国内）'!C25+'在外登録'!C25</f>
        <v>4526</v>
      </c>
      <c r="D25" s="12">
        <f t="shared" si="0"/>
        <v>5278</v>
      </c>
      <c r="E25" s="12">
        <v>9849</v>
      </c>
      <c r="F25" s="32">
        <f>B25-E25</f>
        <v>-45</v>
      </c>
      <c r="G25" s="23">
        <f t="shared" si="2"/>
        <v>-0.45689917758148035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" customHeight="1">
      <c r="A26" s="10" t="s">
        <v>87</v>
      </c>
      <c r="B26" s="12">
        <f>'定時登録（国内）'!B26+'在外登録'!B26</f>
        <v>5744</v>
      </c>
      <c r="C26" s="12">
        <f>'定時登録（国内）'!C26+'在外登録'!C26</f>
        <v>2683</v>
      </c>
      <c r="D26" s="12">
        <f t="shared" si="0"/>
        <v>3061</v>
      </c>
      <c r="E26" s="67">
        <v>5772</v>
      </c>
      <c r="F26" s="32">
        <f>B26-E26</f>
        <v>-28</v>
      </c>
      <c r="G26" s="24">
        <f t="shared" si="2"/>
        <v>-0.4851004851004851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" customHeight="1">
      <c r="A27" s="10" t="s">
        <v>46</v>
      </c>
      <c r="B27" s="19">
        <f>'定時登録（国内）'!B27+'在外登録'!B27</f>
        <v>21708</v>
      </c>
      <c r="C27" s="19">
        <f>'定時登録（国内）'!C27+'在外登録'!C27</f>
        <v>10147</v>
      </c>
      <c r="D27" s="12">
        <f t="shared" si="0"/>
        <v>11561</v>
      </c>
      <c r="E27" s="12">
        <v>21792</v>
      </c>
      <c r="F27" s="32">
        <f>B27-E27</f>
        <v>-84</v>
      </c>
      <c r="G27" s="24">
        <f t="shared" si="2"/>
        <v>-0.3854625550660793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" customHeight="1">
      <c r="A28" s="28" t="s">
        <v>50</v>
      </c>
      <c r="B28" s="26">
        <f>'定時登録（国内）'!B28+'在外登録'!B28</f>
        <v>37256</v>
      </c>
      <c r="C28" s="22">
        <f>'定時登録（国内）'!C28+'在外登録'!C28</f>
        <v>17356</v>
      </c>
      <c r="D28" s="26">
        <f t="shared" si="0"/>
        <v>19900</v>
      </c>
      <c r="E28" s="26">
        <v>37413</v>
      </c>
      <c r="F28" s="36">
        <f>SUM(F25:F27)</f>
        <v>-157</v>
      </c>
      <c r="G28" s="37">
        <f t="shared" si="2"/>
        <v>-0.41964023200491807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" customHeight="1">
      <c r="A29" s="10" t="s">
        <v>56</v>
      </c>
      <c r="B29" s="22">
        <f>'定時登録（国内）'!B29+'在外登録'!B29</f>
        <v>5841</v>
      </c>
      <c r="C29" s="22">
        <f>'定時登録（国内）'!C29+'在外登録'!C29</f>
        <v>2698</v>
      </c>
      <c r="D29" s="12">
        <f t="shared" si="0"/>
        <v>3143</v>
      </c>
      <c r="E29" s="12">
        <v>5890</v>
      </c>
      <c r="F29" s="32">
        <f aca="true" t="shared" si="3" ref="F29:F34">B29-E29</f>
        <v>-49</v>
      </c>
      <c r="G29" s="23">
        <f t="shared" si="2"/>
        <v>-0.8319185059422751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" customHeight="1">
      <c r="A30" s="10" t="s">
        <v>58</v>
      </c>
      <c r="B30" s="12">
        <f>'定時登録（国内）'!B30+'在外登録'!B30</f>
        <v>6468</v>
      </c>
      <c r="C30" s="12">
        <f>'定時登録（国内）'!C30+'在外登録'!C30</f>
        <v>3045</v>
      </c>
      <c r="D30" s="12">
        <f t="shared" si="0"/>
        <v>3423</v>
      </c>
      <c r="E30" s="12">
        <v>6494</v>
      </c>
      <c r="F30" s="32">
        <f t="shared" si="3"/>
        <v>-26</v>
      </c>
      <c r="G30" s="24">
        <f t="shared" si="2"/>
        <v>-0.4003695719125347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" customHeight="1">
      <c r="A31" s="10" t="s">
        <v>59</v>
      </c>
      <c r="B31" s="12">
        <f>'定時登録（国内）'!B31+'在外登録'!B31</f>
        <v>4767</v>
      </c>
      <c r="C31" s="12">
        <f>'定時登録（国内）'!C31+'在外登録'!C31</f>
        <v>2310</v>
      </c>
      <c r="D31" s="12">
        <f t="shared" si="0"/>
        <v>2457</v>
      </c>
      <c r="E31" s="12">
        <v>4789</v>
      </c>
      <c r="F31" s="32">
        <f t="shared" si="3"/>
        <v>-22</v>
      </c>
      <c r="G31" s="24">
        <f t="shared" si="2"/>
        <v>-0.45938609313008977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" customHeight="1">
      <c r="A32" s="10" t="s">
        <v>39</v>
      </c>
      <c r="B32" s="12">
        <f>'定時登録（国内）'!B32+'在外登録'!B32</f>
        <v>6773</v>
      </c>
      <c r="C32" s="12">
        <f>'定時登録（国内）'!C32+'在外登録'!C32</f>
        <v>3178</v>
      </c>
      <c r="D32" s="12">
        <f t="shared" si="0"/>
        <v>3595</v>
      </c>
      <c r="E32" s="12">
        <v>6808</v>
      </c>
      <c r="F32" s="32">
        <f t="shared" si="3"/>
        <v>-35</v>
      </c>
      <c r="G32" s="24">
        <f t="shared" si="2"/>
        <v>-0.5141010575793185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" customHeight="1">
      <c r="A33" s="10" t="s">
        <v>40</v>
      </c>
      <c r="B33" s="12">
        <f>'定時登録（国内）'!B33+'在外登録'!B33</f>
        <v>10234</v>
      </c>
      <c r="C33" s="12">
        <f>'定時登録（国内）'!C33+'在外登録'!C33</f>
        <v>4837</v>
      </c>
      <c r="D33" s="12">
        <f t="shared" si="0"/>
        <v>5397</v>
      </c>
      <c r="E33" s="12">
        <v>10276</v>
      </c>
      <c r="F33" s="32">
        <f t="shared" si="3"/>
        <v>-42</v>
      </c>
      <c r="G33" s="24">
        <f t="shared" si="2"/>
        <v>-0.4087193460490463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" customHeight="1">
      <c r="A34" s="10" t="s">
        <v>41</v>
      </c>
      <c r="B34" s="19">
        <f>'定時登録（国内）'!B34+'在外登録'!B34</f>
        <v>7976</v>
      </c>
      <c r="C34" s="19">
        <f>'定時登録（国内）'!C34+'在外登録'!C34</f>
        <v>3757</v>
      </c>
      <c r="D34" s="12">
        <f t="shared" si="0"/>
        <v>4219</v>
      </c>
      <c r="E34" s="12">
        <v>8050</v>
      </c>
      <c r="F34" s="32">
        <f t="shared" si="3"/>
        <v>-74</v>
      </c>
      <c r="G34" s="24">
        <f t="shared" si="2"/>
        <v>-0.9192546583850932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" customHeight="1">
      <c r="A35" s="28" t="s">
        <v>50</v>
      </c>
      <c r="B35" s="26">
        <f>'定時登録（国内）'!B35+'在外登録'!B35</f>
        <v>42059</v>
      </c>
      <c r="C35" s="22">
        <f>'定時登録（国内）'!C35+'在外登録'!C35</f>
        <v>19825</v>
      </c>
      <c r="D35" s="26">
        <f t="shared" si="0"/>
        <v>22234</v>
      </c>
      <c r="E35" s="26">
        <v>42307</v>
      </c>
      <c r="F35" s="36">
        <f>SUM(F29:F34)</f>
        <v>-248</v>
      </c>
      <c r="G35" s="37">
        <f t="shared" si="2"/>
        <v>-0.5861914104048975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" customHeight="1">
      <c r="A36" s="10" t="s">
        <v>60</v>
      </c>
      <c r="B36" s="22">
        <f>'定時登録（国内）'!B36+'在外登録'!B36</f>
        <v>17941</v>
      </c>
      <c r="C36" s="22">
        <f>'定時登録（国内）'!C36+'在外登録'!C36</f>
        <v>8439</v>
      </c>
      <c r="D36" s="12">
        <f t="shared" si="0"/>
        <v>9502</v>
      </c>
      <c r="E36" s="12">
        <v>18005</v>
      </c>
      <c r="F36" s="32">
        <f>B36-E36</f>
        <v>-64</v>
      </c>
      <c r="G36" s="23">
        <f t="shared" si="2"/>
        <v>-0.35545681755068037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" customHeight="1">
      <c r="A37" s="10" t="s">
        <v>53</v>
      </c>
      <c r="B37" s="12">
        <f>'定時登録（国内）'!B37+'在外登録'!B37</f>
        <v>13035</v>
      </c>
      <c r="C37" s="12">
        <f>'定時登録（国内）'!C37+'在外登録'!C37</f>
        <v>6139</v>
      </c>
      <c r="D37" s="12">
        <f t="shared" si="0"/>
        <v>6896</v>
      </c>
      <c r="E37" s="12">
        <v>13040</v>
      </c>
      <c r="F37" s="32">
        <f>B37-E37</f>
        <v>-5</v>
      </c>
      <c r="G37" s="24">
        <f t="shared" si="2"/>
        <v>-0.03834355828220859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" customHeight="1">
      <c r="A38" s="10" t="s">
        <v>88</v>
      </c>
      <c r="B38" s="19">
        <f>'定時登録（国内）'!B38+'在外登録'!B38</f>
        <v>3332</v>
      </c>
      <c r="C38" s="19">
        <f>'定時登録（国内）'!C38+'在外登録'!C38</f>
        <v>1566</v>
      </c>
      <c r="D38" s="12">
        <f t="shared" si="0"/>
        <v>1766</v>
      </c>
      <c r="E38" s="12">
        <v>3347</v>
      </c>
      <c r="F38" s="32">
        <f>B38-E38</f>
        <v>-15</v>
      </c>
      <c r="G38" s="24">
        <f t="shared" si="2"/>
        <v>-0.44816253361219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" customHeight="1">
      <c r="A39" s="28" t="s">
        <v>50</v>
      </c>
      <c r="B39" s="26">
        <f>'定時登録（国内）'!B39+'在外登録'!B39</f>
        <v>34308</v>
      </c>
      <c r="C39" s="22">
        <f>'定時登録（国内）'!C39+'在外登録'!C39</f>
        <v>16144</v>
      </c>
      <c r="D39" s="26">
        <f t="shared" si="0"/>
        <v>18164</v>
      </c>
      <c r="E39" s="26">
        <v>34392</v>
      </c>
      <c r="F39" s="36">
        <f>SUM(F36:F38)</f>
        <v>-84</v>
      </c>
      <c r="G39" s="37">
        <f t="shared" si="2"/>
        <v>-0.24424284717376132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" customHeight="1">
      <c r="A40" s="10" t="s">
        <v>68</v>
      </c>
      <c r="B40" s="22">
        <f>'定時登録（国内）'!B40+'在外登録'!B40</f>
        <v>12537</v>
      </c>
      <c r="C40" s="22">
        <f>'定時登録（国内）'!C40+'在外登録'!C40</f>
        <v>5791</v>
      </c>
      <c r="D40" s="12">
        <f t="shared" si="0"/>
        <v>6746</v>
      </c>
      <c r="E40" s="12">
        <v>12625</v>
      </c>
      <c r="F40" s="32">
        <f>B40-E40</f>
        <v>-88</v>
      </c>
      <c r="G40" s="23">
        <f t="shared" si="2"/>
        <v>-0.6970297029702971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" customHeight="1">
      <c r="A41" s="10" t="s">
        <v>63</v>
      </c>
      <c r="B41" s="12">
        <f>'定時登録（国内）'!B41+'在外登録'!B41</f>
        <v>2634</v>
      </c>
      <c r="C41" s="12">
        <f>'定時登録（国内）'!C41+'在外登録'!C41</f>
        <v>1159</v>
      </c>
      <c r="D41" s="12">
        <f t="shared" si="0"/>
        <v>1475</v>
      </c>
      <c r="E41" s="12">
        <v>2648</v>
      </c>
      <c r="F41" s="32">
        <f>B41-E41</f>
        <v>-14</v>
      </c>
      <c r="G41" s="24">
        <f t="shared" si="2"/>
        <v>-0.5287009063444109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" customHeight="1">
      <c r="A42" s="10" t="s">
        <v>61</v>
      </c>
      <c r="B42" s="12">
        <f>'定時登録（国内）'!B42+'在外登録'!B42</f>
        <v>2255</v>
      </c>
      <c r="C42" s="12">
        <f>'定時登録（国内）'!C42+'在外登録'!C42</f>
        <v>1029</v>
      </c>
      <c r="D42" s="12">
        <f t="shared" si="0"/>
        <v>1226</v>
      </c>
      <c r="E42" s="12">
        <v>2277</v>
      </c>
      <c r="F42" s="32">
        <f>B42-E42</f>
        <v>-22</v>
      </c>
      <c r="G42" s="24">
        <f t="shared" si="2"/>
        <v>-0.966183574879227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" customHeight="1">
      <c r="A43" s="10" t="s">
        <v>38</v>
      </c>
      <c r="B43" s="12">
        <f>'定時登録（国内）'!B43+'在外登録'!B43</f>
        <v>371</v>
      </c>
      <c r="C43" s="12">
        <f>'定時登録（国内）'!C43+'在外登録'!C43</f>
        <v>171</v>
      </c>
      <c r="D43" s="12">
        <f t="shared" si="0"/>
        <v>200</v>
      </c>
      <c r="E43" s="12">
        <v>375</v>
      </c>
      <c r="F43" s="32">
        <f>B43-E43</f>
        <v>-4</v>
      </c>
      <c r="G43" s="24">
        <f t="shared" si="2"/>
        <v>-1.0666666666666667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" customHeight="1">
      <c r="A44" s="10" t="s">
        <v>42</v>
      </c>
      <c r="B44" s="19">
        <f>'定時登録（国内）'!B44+'在外登録'!B44</f>
        <v>13376</v>
      </c>
      <c r="C44" s="19">
        <f>'定時登録（国内）'!C44+'在外登録'!C44</f>
        <v>6235</v>
      </c>
      <c r="D44" s="12">
        <f t="shared" si="0"/>
        <v>7141</v>
      </c>
      <c r="E44" s="12">
        <v>13530</v>
      </c>
      <c r="F44" s="32">
        <f>B44-E44</f>
        <v>-154</v>
      </c>
      <c r="G44" s="24">
        <f t="shared" si="2"/>
        <v>-1.1382113821138211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" customHeight="1">
      <c r="A45" s="28" t="s">
        <v>50</v>
      </c>
      <c r="B45" s="26">
        <f>'定時登録（国内）'!B45+'在外登録'!B45</f>
        <v>31173</v>
      </c>
      <c r="C45" s="22">
        <f>'定時登録（国内）'!C45+'在外登録'!C45</f>
        <v>14385</v>
      </c>
      <c r="D45" s="26">
        <f t="shared" si="0"/>
        <v>16788</v>
      </c>
      <c r="E45" s="26">
        <v>31455</v>
      </c>
      <c r="F45" s="36">
        <f aca="true" t="shared" si="4" ref="F45:F50">B45-E45</f>
        <v>-282</v>
      </c>
      <c r="G45" s="40">
        <f t="shared" si="2"/>
        <v>-0.8965188364329996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" customHeight="1">
      <c r="A46" s="20" t="s">
        <v>89</v>
      </c>
      <c r="B46" s="26">
        <f>'定時登録（国内）'!B46+'在外登録'!B46</f>
        <v>172157</v>
      </c>
      <c r="C46" s="22">
        <f>'定時登録（国内）'!C46+'在外登録'!C46</f>
        <v>80419</v>
      </c>
      <c r="D46" s="19">
        <f t="shared" si="0"/>
        <v>91738</v>
      </c>
      <c r="E46" s="19">
        <v>173122</v>
      </c>
      <c r="F46" s="36">
        <f t="shared" si="4"/>
        <v>-965</v>
      </c>
      <c r="G46" s="37">
        <f t="shared" si="2"/>
        <v>-0.5574103811185176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" customHeight="1">
      <c r="A47" s="28" t="s">
        <v>49</v>
      </c>
      <c r="B47" s="26">
        <f>'定時登録（国内）'!B47+'在外登録'!B47</f>
        <v>795597</v>
      </c>
      <c r="C47" s="22">
        <f>'定時登録（国内）'!C47+'在外登録'!C47</f>
        <v>372150</v>
      </c>
      <c r="D47" s="26">
        <f t="shared" si="0"/>
        <v>423447</v>
      </c>
      <c r="E47" s="26">
        <v>798585</v>
      </c>
      <c r="F47" s="36">
        <f t="shared" si="4"/>
        <v>-2988</v>
      </c>
      <c r="G47" s="37">
        <f t="shared" si="2"/>
        <v>-0.37416179868141775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" customHeight="1">
      <c r="A48" s="28" t="s">
        <v>73</v>
      </c>
      <c r="B48" s="26">
        <f>'定時登録（国内）'!B48+'在外登録'!B48</f>
        <v>306591</v>
      </c>
      <c r="C48" s="22">
        <f>'定時登録（国内）'!C48+'在外登録'!C48</f>
        <v>143597</v>
      </c>
      <c r="D48" s="26">
        <f t="shared" si="0"/>
        <v>162994</v>
      </c>
      <c r="E48" s="26">
        <v>307241</v>
      </c>
      <c r="F48" s="36">
        <f t="shared" si="4"/>
        <v>-650</v>
      </c>
      <c r="G48" s="37">
        <f t="shared" si="2"/>
        <v>-0.21156030607894127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" customHeight="1">
      <c r="A49" s="28" t="s">
        <v>74</v>
      </c>
      <c r="B49" s="26">
        <f>'定時登録（国内）'!B49+'在外登録'!B49</f>
        <v>241225</v>
      </c>
      <c r="C49" s="22">
        <f>'定時登録（国内）'!C49+'在外登録'!C49</f>
        <v>112933</v>
      </c>
      <c r="D49" s="26">
        <f t="shared" si="0"/>
        <v>128292</v>
      </c>
      <c r="E49" s="26">
        <v>242186</v>
      </c>
      <c r="F49" s="36">
        <f t="shared" si="4"/>
        <v>-961</v>
      </c>
      <c r="G49" s="37">
        <f t="shared" si="2"/>
        <v>-0.3968024576152213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ht="17.1" customHeight="1">
      <c r="A50" s="28" t="s">
        <v>75</v>
      </c>
      <c r="B50" s="26">
        <f>'定時登録（国内）'!B50+'在外登録'!B50</f>
        <v>247781</v>
      </c>
      <c r="C50" s="26">
        <f>'定時登録（国内）'!C50+'在外登録'!C50</f>
        <v>115620</v>
      </c>
      <c r="D50" s="26">
        <f t="shared" si="0"/>
        <v>132161</v>
      </c>
      <c r="E50" s="26">
        <v>249158</v>
      </c>
      <c r="F50" s="36">
        <f t="shared" si="4"/>
        <v>-1377</v>
      </c>
      <c r="G50" s="40">
        <f t="shared" si="2"/>
        <v>-0.5526613634721743</v>
      </c>
      <c r="I50" s="1"/>
      <c r="J50" s="1"/>
      <c r="K50" s="1"/>
      <c r="N50" s="1"/>
      <c r="P50" s="1"/>
      <c r="Q50" s="1"/>
      <c r="R50" s="1"/>
      <c r="U50" s="1"/>
      <c r="W50" s="1"/>
      <c r="X50" s="1"/>
      <c r="Y50" s="1"/>
      <c r="AB50" s="1"/>
    </row>
  </sheetData>
  <mergeCells count="2">
    <mergeCell ref="A1:G1"/>
    <mergeCell ref="A2:G2"/>
  </mergeCells>
  <printOptions horizontalCentered="1" verticalCentered="1"/>
  <pageMargins left="0.7874015748031497" right="0.7874015748031497" top="0.2755905511811024" bottom="0.275590551181102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　恵</dc:creator>
  <cp:keywords/>
  <dc:description/>
  <cp:lastModifiedBy>R04008</cp:lastModifiedBy>
  <cp:lastPrinted>2022-09-01T02:07:09Z</cp:lastPrinted>
  <dcterms:created xsi:type="dcterms:W3CDTF">1997-08-19T01:30:37Z</dcterms:created>
  <dcterms:modified xsi:type="dcterms:W3CDTF">2022-09-01T05:25:40Z</dcterms:modified>
  <cp:category/>
  <cp:version/>
  <cp:contentType/>
  <cp:contentStatus/>
</cp:coreProperties>
</file>